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 activeTab="1"/>
  </bookViews>
  <sheets>
    <sheet name="Egyéni eredmény" sheetId="9" r:id="rId1"/>
    <sheet name="Csapat eredmény" sheetId="10" r:id="rId2"/>
    <sheet name="Eredmény név szerint" sheetId="7" r:id="rId3"/>
    <sheet name="Eredmény kód szerint" sheetId="8" r:id="rId4"/>
  </sheets>
  <calcPr calcId="145621"/>
</workbook>
</file>

<file path=xl/calcChain.xml><?xml version="1.0" encoding="utf-8"?>
<calcChain xmlns="http://schemas.openxmlformats.org/spreadsheetml/2006/main">
  <c r="G114" i="9" l="1"/>
  <c r="H114" i="9"/>
  <c r="I114" i="9"/>
  <c r="J114" i="9"/>
  <c r="K114" i="9"/>
  <c r="F114" i="9"/>
  <c r="K108" i="10" l="1"/>
  <c r="J108" i="10"/>
  <c r="I108" i="10"/>
  <c r="H108" i="10"/>
  <c r="G108" i="10"/>
  <c r="K7" i="10"/>
  <c r="J7" i="10"/>
  <c r="I7" i="10"/>
  <c r="H7" i="10"/>
  <c r="G7" i="10"/>
  <c r="K51" i="10"/>
  <c r="J51" i="10"/>
  <c r="I51" i="10"/>
  <c r="H51" i="10"/>
  <c r="G51" i="10"/>
  <c r="K84" i="10"/>
  <c r="J84" i="10"/>
  <c r="I84" i="10"/>
  <c r="H84" i="10"/>
  <c r="G84" i="10"/>
  <c r="K96" i="10"/>
  <c r="J96" i="10"/>
  <c r="I96" i="10"/>
  <c r="H96" i="10"/>
  <c r="G96" i="10"/>
  <c r="K44" i="10"/>
  <c r="J44" i="10"/>
  <c r="I44" i="10"/>
  <c r="H44" i="10"/>
  <c r="G44" i="10"/>
  <c r="K76" i="10"/>
  <c r="J76" i="10"/>
  <c r="I76" i="10"/>
  <c r="H76" i="10"/>
  <c r="G76" i="10"/>
  <c r="K98" i="10"/>
  <c r="J98" i="10"/>
  <c r="I98" i="10"/>
  <c r="H98" i="10"/>
  <c r="G98" i="10"/>
  <c r="K20" i="10"/>
  <c r="J20" i="10"/>
  <c r="I20" i="10"/>
  <c r="H20" i="10"/>
  <c r="G20" i="10"/>
  <c r="K47" i="10"/>
  <c r="J47" i="10"/>
  <c r="I47" i="10"/>
  <c r="H47" i="10"/>
  <c r="G47" i="10"/>
  <c r="K50" i="10"/>
  <c r="J50" i="10"/>
  <c r="I50" i="10"/>
  <c r="H50" i="10"/>
  <c r="G50" i="10"/>
  <c r="K74" i="10"/>
  <c r="J74" i="10"/>
  <c r="I74" i="10"/>
  <c r="H74" i="10"/>
  <c r="G74" i="10"/>
  <c r="K109" i="10"/>
  <c r="J109" i="10"/>
  <c r="I109" i="10"/>
  <c r="H109" i="10"/>
  <c r="G109" i="10"/>
  <c r="K2" i="10"/>
  <c r="J2" i="10"/>
  <c r="I2" i="10"/>
  <c r="H2" i="10"/>
  <c r="G2" i="10"/>
  <c r="K58" i="10"/>
  <c r="J58" i="10"/>
  <c r="I58" i="10"/>
  <c r="H58" i="10"/>
  <c r="G58" i="10"/>
  <c r="K91" i="10"/>
  <c r="J91" i="10"/>
  <c r="I91" i="10"/>
  <c r="H91" i="10"/>
  <c r="G91" i="10"/>
  <c r="K102" i="10"/>
  <c r="J102" i="10"/>
  <c r="I102" i="10"/>
  <c r="H102" i="10"/>
  <c r="G102" i="10"/>
  <c r="K78" i="10"/>
  <c r="J78" i="10"/>
  <c r="I78" i="10"/>
  <c r="H78" i="10"/>
  <c r="G78" i="10"/>
  <c r="K72" i="10"/>
  <c r="J72" i="10"/>
  <c r="I72" i="10"/>
  <c r="H72" i="10"/>
  <c r="G72" i="10"/>
  <c r="K14" i="10"/>
  <c r="J14" i="10"/>
  <c r="I14" i="10"/>
  <c r="H14" i="10"/>
  <c r="G14" i="10"/>
  <c r="K6" i="10"/>
  <c r="J6" i="10"/>
  <c r="I6" i="10"/>
  <c r="H6" i="10"/>
  <c r="G6" i="10"/>
  <c r="K57" i="10"/>
  <c r="J57" i="10"/>
  <c r="I57" i="10"/>
  <c r="H57" i="10"/>
  <c r="G57" i="10"/>
  <c r="K101" i="10"/>
  <c r="J101" i="10"/>
  <c r="I101" i="10"/>
  <c r="H101" i="10"/>
  <c r="G101" i="10"/>
  <c r="K112" i="10"/>
  <c r="J112" i="10"/>
  <c r="I112" i="10"/>
  <c r="H112" i="10"/>
  <c r="G112" i="10"/>
  <c r="K46" i="10"/>
  <c r="J46" i="10"/>
  <c r="I46" i="10"/>
  <c r="H46" i="10"/>
  <c r="G46" i="10"/>
  <c r="K79" i="10"/>
  <c r="J79" i="10"/>
  <c r="I79" i="10"/>
  <c r="H79" i="10"/>
  <c r="G79" i="10"/>
  <c r="K94" i="10"/>
  <c r="J94" i="10"/>
  <c r="I94" i="10"/>
  <c r="H94" i="10"/>
  <c r="G94" i="10"/>
  <c r="K104" i="10"/>
  <c r="J104" i="10"/>
  <c r="I104" i="10"/>
  <c r="H104" i="10"/>
  <c r="G104" i="10"/>
  <c r="K29" i="10"/>
  <c r="J29" i="10"/>
  <c r="I29" i="10"/>
  <c r="H29" i="10"/>
  <c r="G29" i="10"/>
  <c r="K45" i="10"/>
  <c r="J45" i="10"/>
  <c r="I45" i="10"/>
  <c r="H45" i="10"/>
  <c r="G45" i="10"/>
  <c r="K43" i="10"/>
  <c r="J43" i="10"/>
  <c r="I43" i="10"/>
  <c r="H43" i="10"/>
  <c r="G43" i="10"/>
  <c r="K99" i="10"/>
  <c r="J99" i="10"/>
  <c r="I99" i="10"/>
  <c r="H99" i="10"/>
  <c r="G99" i="10"/>
  <c r="K89" i="10"/>
  <c r="J89" i="10"/>
  <c r="I89" i="10"/>
  <c r="H89" i="10"/>
  <c r="G89" i="10"/>
  <c r="K67" i="10"/>
  <c r="J67" i="10"/>
  <c r="I67" i="10"/>
  <c r="H67" i="10"/>
  <c r="G67" i="10"/>
  <c r="K25" i="10"/>
  <c r="J25" i="10"/>
  <c r="I25" i="10"/>
  <c r="H25" i="10"/>
  <c r="G25" i="10"/>
  <c r="K27" i="10"/>
  <c r="J27" i="10"/>
  <c r="I27" i="10"/>
  <c r="H27" i="10"/>
  <c r="G27" i="10"/>
  <c r="K71" i="10"/>
  <c r="J71" i="10"/>
  <c r="I71" i="10"/>
  <c r="H71" i="10"/>
  <c r="G71" i="10"/>
  <c r="K24" i="10"/>
  <c r="J24" i="10"/>
  <c r="I24" i="10"/>
  <c r="H24" i="10"/>
  <c r="G24" i="10"/>
  <c r="K77" i="10"/>
  <c r="J77" i="10"/>
  <c r="I77" i="10"/>
  <c r="H77" i="10"/>
  <c r="G77" i="10"/>
  <c r="K56" i="10"/>
  <c r="J56" i="10"/>
  <c r="I56" i="10"/>
  <c r="H56" i="10"/>
  <c r="G56" i="10"/>
  <c r="K11" i="10"/>
  <c r="J11" i="10"/>
  <c r="I11" i="10"/>
  <c r="H11" i="10"/>
  <c r="G11" i="10"/>
  <c r="K65" i="10"/>
  <c r="J65" i="10"/>
  <c r="I65" i="10"/>
  <c r="H65" i="10"/>
  <c r="G65" i="10"/>
  <c r="K106" i="10"/>
  <c r="J106" i="10"/>
  <c r="I106" i="10"/>
  <c r="H106" i="10"/>
  <c r="G106" i="10"/>
  <c r="K52" i="10"/>
  <c r="J52" i="10"/>
  <c r="I52" i="10"/>
  <c r="H52" i="10"/>
  <c r="G52" i="10"/>
  <c r="K81" i="10"/>
  <c r="J81" i="10"/>
  <c r="I81" i="10"/>
  <c r="H81" i="10"/>
  <c r="G81" i="10"/>
  <c r="K13" i="10"/>
  <c r="J13" i="10"/>
  <c r="I13" i="10"/>
  <c r="H13" i="10"/>
  <c r="G13" i="10"/>
  <c r="K53" i="10"/>
  <c r="J53" i="10"/>
  <c r="I53" i="10"/>
  <c r="H53" i="10"/>
  <c r="G53" i="10"/>
  <c r="K100" i="10"/>
  <c r="J100" i="10"/>
  <c r="I100" i="10"/>
  <c r="H100" i="10"/>
  <c r="G100" i="10"/>
  <c r="K60" i="10"/>
  <c r="J60" i="10"/>
  <c r="I60" i="10"/>
  <c r="H60" i="10"/>
  <c r="G60" i="10"/>
  <c r="K16" i="10"/>
  <c r="J16" i="10"/>
  <c r="I16" i="10"/>
  <c r="H16" i="10"/>
  <c r="G16" i="10"/>
  <c r="K85" i="10"/>
  <c r="J85" i="10"/>
  <c r="I85" i="10"/>
  <c r="H85" i="10"/>
  <c r="G85" i="10"/>
  <c r="K48" i="10"/>
  <c r="J48" i="10"/>
  <c r="I48" i="10"/>
  <c r="H48" i="10"/>
  <c r="G48" i="10"/>
  <c r="K30" i="10"/>
  <c r="J30" i="10"/>
  <c r="I30" i="10"/>
  <c r="H30" i="10"/>
  <c r="G30" i="10"/>
  <c r="K92" i="10"/>
  <c r="J92" i="10"/>
  <c r="I92" i="10"/>
  <c r="H92" i="10"/>
  <c r="G92" i="10"/>
  <c r="K37" i="10"/>
  <c r="J37" i="10"/>
  <c r="I37" i="10"/>
  <c r="H37" i="10"/>
  <c r="G37" i="10"/>
  <c r="K8" i="10"/>
  <c r="J8" i="10"/>
  <c r="I8" i="10"/>
  <c r="H8" i="10"/>
  <c r="G8" i="10"/>
  <c r="K59" i="10"/>
  <c r="J59" i="10"/>
  <c r="I59" i="10"/>
  <c r="H59" i="10"/>
  <c r="G59" i="10"/>
  <c r="K61" i="10"/>
  <c r="J61" i="10"/>
  <c r="I61" i="10"/>
  <c r="H61" i="10"/>
  <c r="G61" i="10"/>
  <c r="K10" i="10"/>
  <c r="J10" i="10"/>
  <c r="I10" i="10"/>
  <c r="H10" i="10"/>
  <c r="G10" i="10"/>
  <c r="K95" i="10"/>
  <c r="J95" i="10"/>
  <c r="I95" i="10"/>
  <c r="H95" i="10"/>
  <c r="G95" i="10"/>
  <c r="K82" i="10"/>
  <c r="J82" i="10"/>
  <c r="I82" i="10"/>
  <c r="H82" i="10"/>
  <c r="G82" i="10"/>
  <c r="K55" i="10"/>
  <c r="J55" i="10"/>
  <c r="I55" i="10"/>
  <c r="H55" i="10"/>
  <c r="G55" i="10"/>
  <c r="K105" i="10"/>
  <c r="J105" i="10"/>
  <c r="I105" i="10"/>
  <c r="H105" i="10"/>
  <c r="G105" i="10"/>
  <c r="K110" i="10"/>
  <c r="J110" i="10"/>
  <c r="I110" i="10"/>
  <c r="H110" i="10"/>
  <c r="G110" i="10"/>
  <c r="K73" i="10"/>
  <c r="J73" i="10"/>
  <c r="I73" i="10"/>
  <c r="H73" i="10"/>
  <c r="G73" i="10"/>
  <c r="K87" i="10"/>
  <c r="J87" i="10"/>
  <c r="I87" i="10"/>
  <c r="H87" i="10"/>
  <c r="G87" i="10"/>
  <c r="K3" i="10"/>
  <c r="J3" i="10"/>
  <c r="I3" i="10"/>
  <c r="H3" i="10"/>
  <c r="G3" i="10"/>
  <c r="K70" i="10"/>
  <c r="J70" i="10"/>
  <c r="I70" i="10"/>
  <c r="H70" i="10"/>
  <c r="G70" i="10"/>
  <c r="K41" i="10"/>
  <c r="J41" i="10"/>
  <c r="I41" i="10"/>
  <c r="H41" i="10"/>
  <c r="G41" i="10"/>
  <c r="K17" i="10"/>
  <c r="J17" i="10"/>
  <c r="I17" i="10"/>
  <c r="H17" i="10"/>
  <c r="G17" i="10"/>
  <c r="K26" i="10"/>
  <c r="J26" i="10"/>
  <c r="I26" i="10"/>
  <c r="H26" i="10"/>
  <c r="G26" i="10"/>
  <c r="K4" i="10"/>
  <c r="J4" i="10"/>
  <c r="I4" i="10"/>
  <c r="H4" i="10"/>
  <c r="G4" i="10"/>
  <c r="K62" i="10"/>
  <c r="J62" i="10"/>
  <c r="I62" i="10"/>
  <c r="H62" i="10"/>
  <c r="G62" i="10"/>
  <c r="K103" i="10"/>
  <c r="J103" i="10"/>
  <c r="I103" i="10"/>
  <c r="H103" i="10"/>
  <c r="G103" i="10"/>
  <c r="K35" i="10"/>
  <c r="J35" i="10"/>
  <c r="I35" i="10"/>
  <c r="H35" i="10"/>
  <c r="G35" i="10"/>
  <c r="K31" i="10"/>
  <c r="J31" i="10"/>
  <c r="I31" i="10"/>
  <c r="H31" i="10"/>
  <c r="G31" i="10"/>
  <c r="K111" i="10"/>
  <c r="J111" i="10"/>
  <c r="I111" i="10"/>
  <c r="H111" i="10"/>
  <c r="G111" i="10"/>
  <c r="K34" i="10"/>
  <c r="J34" i="10"/>
  <c r="I34" i="10"/>
  <c r="H34" i="10"/>
  <c r="G34" i="10"/>
  <c r="K86" i="10"/>
  <c r="J86" i="10"/>
  <c r="I86" i="10"/>
  <c r="H86" i="10"/>
  <c r="G86" i="10"/>
  <c r="K42" i="10"/>
  <c r="J42" i="10"/>
  <c r="I42" i="10"/>
  <c r="H42" i="10"/>
  <c r="G42" i="10"/>
  <c r="K93" i="10"/>
  <c r="J93" i="10"/>
  <c r="I93" i="10"/>
  <c r="H93" i="10"/>
  <c r="G93" i="10"/>
  <c r="K75" i="10"/>
  <c r="J75" i="10"/>
  <c r="I75" i="10"/>
  <c r="H75" i="10"/>
  <c r="G75" i="10"/>
  <c r="K64" i="10"/>
  <c r="J64" i="10"/>
  <c r="I64" i="10"/>
  <c r="H64" i="10"/>
  <c r="G64" i="10"/>
  <c r="K33" i="10"/>
  <c r="J33" i="10"/>
  <c r="I33" i="10"/>
  <c r="H33" i="10"/>
  <c r="G33" i="10"/>
  <c r="K12" i="10"/>
  <c r="J12" i="10"/>
  <c r="I12" i="10"/>
  <c r="H12" i="10"/>
  <c r="G12" i="10"/>
  <c r="K69" i="10"/>
  <c r="J69" i="10"/>
  <c r="I69" i="10"/>
  <c r="H69" i="10"/>
  <c r="G69" i="10"/>
  <c r="K32" i="10"/>
  <c r="J32" i="10"/>
  <c r="I32" i="10"/>
  <c r="H32" i="10"/>
  <c r="G32" i="10"/>
  <c r="K88" i="10"/>
  <c r="J88" i="10"/>
  <c r="I88" i="10"/>
  <c r="H88" i="10"/>
  <c r="G88" i="10"/>
  <c r="K19" i="10"/>
  <c r="J19" i="10"/>
  <c r="I19" i="10"/>
  <c r="H19" i="10"/>
  <c r="G19" i="10"/>
  <c r="K40" i="10"/>
  <c r="J40" i="10"/>
  <c r="I40" i="10"/>
  <c r="H40" i="10"/>
  <c r="G40" i="10"/>
  <c r="K54" i="10"/>
  <c r="J54" i="10"/>
  <c r="I54" i="10"/>
  <c r="H54" i="10"/>
  <c r="G54" i="10"/>
  <c r="K113" i="10"/>
  <c r="J113" i="10"/>
  <c r="I113" i="10"/>
  <c r="H113" i="10"/>
  <c r="G113" i="10"/>
  <c r="K5" i="10"/>
  <c r="J5" i="10"/>
  <c r="I5" i="10"/>
  <c r="H5" i="10"/>
  <c r="G5" i="10"/>
  <c r="K18" i="10"/>
  <c r="J18" i="10"/>
  <c r="I18" i="10"/>
  <c r="H18" i="10"/>
  <c r="G18" i="10"/>
  <c r="K22" i="10"/>
  <c r="J22" i="10"/>
  <c r="I22" i="10"/>
  <c r="H22" i="10"/>
  <c r="G22" i="10"/>
  <c r="K63" i="10"/>
  <c r="J63" i="10"/>
  <c r="I63" i="10"/>
  <c r="H63" i="10"/>
  <c r="G63" i="10"/>
  <c r="K9" i="10"/>
  <c r="J9" i="10"/>
  <c r="I9" i="10"/>
  <c r="H9" i="10"/>
  <c r="G9" i="10"/>
  <c r="K66" i="10"/>
  <c r="J66" i="10"/>
  <c r="I66" i="10"/>
  <c r="H66" i="10"/>
  <c r="G66" i="10"/>
  <c r="K21" i="10"/>
  <c r="J21" i="10"/>
  <c r="I21" i="10"/>
  <c r="H21" i="10"/>
  <c r="G21" i="10"/>
  <c r="K38" i="10"/>
  <c r="J38" i="10"/>
  <c r="I38" i="10"/>
  <c r="H38" i="10"/>
  <c r="G38" i="10"/>
  <c r="K49" i="10"/>
  <c r="J49" i="10"/>
  <c r="I49" i="10"/>
  <c r="H49" i="10"/>
  <c r="G49" i="10"/>
  <c r="K36" i="10"/>
  <c r="J36" i="10"/>
  <c r="I36" i="10"/>
  <c r="H36" i="10"/>
  <c r="G36" i="10"/>
  <c r="K80" i="10"/>
  <c r="J80" i="10"/>
  <c r="I80" i="10"/>
  <c r="H80" i="10"/>
  <c r="G80" i="10"/>
  <c r="K68" i="10"/>
  <c r="J68" i="10"/>
  <c r="I68" i="10"/>
  <c r="H68" i="10"/>
  <c r="G68" i="10"/>
  <c r="K107" i="10"/>
  <c r="J107" i="10"/>
  <c r="I107" i="10"/>
  <c r="H107" i="10"/>
  <c r="G107" i="10"/>
  <c r="K15" i="10"/>
  <c r="J15" i="10"/>
  <c r="I15" i="10"/>
  <c r="H15" i="10"/>
  <c r="G15" i="10"/>
  <c r="K97" i="10"/>
  <c r="J97" i="10"/>
  <c r="I97" i="10"/>
  <c r="H97" i="10"/>
  <c r="G97" i="10"/>
  <c r="K23" i="10"/>
  <c r="J23" i="10"/>
  <c r="I23" i="10"/>
  <c r="H23" i="10"/>
  <c r="G23" i="10"/>
  <c r="K39" i="10"/>
  <c r="J39" i="10"/>
  <c r="I39" i="10"/>
  <c r="H39" i="10"/>
  <c r="G39" i="10"/>
  <c r="K83" i="10"/>
  <c r="J83" i="10"/>
  <c r="I83" i="10"/>
  <c r="H83" i="10"/>
  <c r="G83" i="10"/>
  <c r="J80" i="9"/>
  <c r="I80" i="9"/>
  <c r="H80" i="9"/>
  <c r="G80" i="9"/>
  <c r="F80" i="9"/>
  <c r="J8" i="9"/>
  <c r="I8" i="9"/>
  <c r="H8" i="9"/>
  <c r="G8" i="9"/>
  <c r="F8" i="9"/>
  <c r="J62" i="9"/>
  <c r="I62" i="9"/>
  <c r="H62" i="9"/>
  <c r="G62" i="9"/>
  <c r="F62" i="9"/>
  <c r="J54" i="9"/>
  <c r="I54" i="9"/>
  <c r="H54" i="9"/>
  <c r="G54" i="9"/>
  <c r="F54" i="9"/>
  <c r="J79" i="9"/>
  <c r="I79" i="9"/>
  <c r="H79" i="9"/>
  <c r="G79" i="9"/>
  <c r="F79" i="9"/>
  <c r="J50" i="9"/>
  <c r="I50" i="9"/>
  <c r="H50" i="9"/>
  <c r="G50" i="9"/>
  <c r="F50" i="9"/>
  <c r="J108" i="9"/>
  <c r="I108" i="9"/>
  <c r="H108" i="9"/>
  <c r="G108" i="9"/>
  <c r="F108" i="9"/>
  <c r="J111" i="9"/>
  <c r="I111" i="9"/>
  <c r="H111" i="9"/>
  <c r="G111" i="9"/>
  <c r="F111" i="9"/>
  <c r="J21" i="9"/>
  <c r="I21" i="9"/>
  <c r="H21" i="9"/>
  <c r="G21" i="9"/>
  <c r="F21" i="9"/>
  <c r="J41" i="9"/>
  <c r="I41" i="9"/>
  <c r="H41" i="9"/>
  <c r="G41" i="9"/>
  <c r="F41" i="9"/>
  <c r="J35" i="9"/>
  <c r="I35" i="9"/>
  <c r="H35" i="9"/>
  <c r="G35" i="9"/>
  <c r="F35" i="9"/>
  <c r="J70" i="9"/>
  <c r="I70" i="9"/>
  <c r="H70" i="9"/>
  <c r="G70" i="9"/>
  <c r="F70" i="9"/>
  <c r="J105" i="9"/>
  <c r="I105" i="9"/>
  <c r="H105" i="9"/>
  <c r="G105" i="9"/>
  <c r="F105" i="9"/>
  <c r="J2" i="9"/>
  <c r="I2" i="9"/>
  <c r="H2" i="9"/>
  <c r="G2" i="9"/>
  <c r="F2" i="9"/>
  <c r="J61" i="9"/>
  <c r="I61" i="9"/>
  <c r="H61" i="9"/>
  <c r="G61" i="9"/>
  <c r="F61" i="9"/>
  <c r="J67" i="9"/>
  <c r="I67" i="9"/>
  <c r="H67" i="9"/>
  <c r="G67" i="9"/>
  <c r="F67" i="9"/>
  <c r="J104" i="9"/>
  <c r="I104" i="9"/>
  <c r="H104" i="9"/>
  <c r="G104" i="9"/>
  <c r="F104" i="9"/>
  <c r="J66" i="9"/>
  <c r="I66" i="9"/>
  <c r="H66" i="9"/>
  <c r="G66" i="9"/>
  <c r="F66" i="9"/>
  <c r="J107" i="9"/>
  <c r="I107" i="9"/>
  <c r="H107" i="9"/>
  <c r="G107" i="9"/>
  <c r="F107" i="9"/>
  <c r="J7" i="9"/>
  <c r="I7" i="9"/>
  <c r="H7" i="9"/>
  <c r="G7" i="9"/>
  <c r="F7" i="9"/>
  <c r="J4" i="9"/>
  <c r="I4" i="9"/>
  <c r="H4" i="9"/>
  <c r="G4" i="9"/>
  <c r="F4" i="9"/>
  <c r="J29" i="9"/>
  <c r="I29" i="9"/>
  <c r="H29" i="9"/>
  <c r="G29" i="9"/>
  <c r="F29" i="9"/>
  <c r="J103" i="9"/>
  <c r="I103" i="9"/>
  <c r="H103" i="9"/>
  <c r="G103" i="9"/>
  <c r="F103" i="9"/>
  <c r="J99" i="9"/>
  <c r="I99" i="9"/>
  <c r="H99" i="9"/>
  <c r="G99" i="9"/>
  <c r="F99" i="9"/>
  <c r="J40" i="9"/>
  <c r="I40" i="9"/>
  <c r="H40" i="9"/>
  <c r="G40" i="9"/>
  <c r="F40" i="9"/>
  <c r="J78" i="9"/>
  <c r="I78" i="9"/>
  <c r="H78" i="9"/>
  <c r="G78" i="9"/>
  <c r="F78" i="9"/>
  <c r="J110" i="9"/>
  <c r="I110" i="9"/>
  <c r="H110" i="9"/>
  <c r="G110" i="9"/>
  <c r="F110" i="9"/>
  <c r="J87" i="9"/>
  <c r="I87" i="9"/>
  <c r="H87" i="9"/>
  <c r="G87" i="9"/>
  <c r="F87" i="9"/>
  <c r="J20" i="9"/>
  <c r="I20" i="9"/>
  <c r="H20" i="9"/>
  <c r="G20" i="9"/>
  <c r="F20" i="9"/>
  <c r="J34" i="9"/>
  <c r="I34" i="9"/>
  <c r="H34" i="9"/>
  <c r="G34" i="9"/>
  <c r="F34" i="9"/>
  <c r="J44" i="9"/>
  <c r="I44" i="9"/>
  <c r="H44" i="9"/>
  <c r="G44" i="9"/>
  <c r="F44" i="9"/>
  <c r="J56" i="9"/>
  <c r="I56" i="9"/>
  <c r="H56" i="9"/>
  <c r="G56" i="9"/>
  <c r="F56" i="9"/>
  <c r="J91" i="9"/>
  <c r="I91" i="9"/>
  <c r="H91" i="9"/>
  <c r="G91" i="9"/>
  <c r="F91" i="9"/>
  <c r="J86" i="9"/>
  <c r="I86" i="9"/>
  <c r="H86" i="9"/>
  <c r="G86" i="9"/>
  <c r="F86" i="9"/>
  <c r="J11" i="9"/>
  <c r="I11" i="9"/>
  <c r="H11" i="9"/>
  <c r="G11" i="9"/>
  <c r="F11" i="9"/>
  <c r="J38" i="9"/>
  <c r="I38" i="9"/>
  <c r="H38" i="9"/>
  <c r="G38" i="9"/>
  <c r="F38" i="9"/>
  <c r="J85" i="9"/>
  <c r="I85" i="9"/>
  <c r="H85" i="9"/>
  <c r="G85" i="9"/>
  <c r="F85" i="9"/>
  <c r="J30" i="9"/>
  <c r="I30" i="9"/>
  <c r="H30" i="9"/>
  <c r="G30" i="9"/>
  <c r="F30" i="9"/>
  <c r="J60" i="9"/>
  <c r="I60" i="9"/>
  <c r="H60" i="9"/>
  <c r="G60" i="9"/>
  <c r="F60" i="9"/>
  <c r="J98" i="9"/>
  <c r="I98" i="9"/>
  <c r="H98" i="9"/>
  <c r="G98" i="9"/>
  <c r="F98" i="9"/>
  <c r="J13" i="9"/>
  <c r="I13" i="9"/>
  <c r="H13" i="9"/>
  <c r="G13" i="9"/>
  <c r="F13" i="9"/>
  <c r="J45" i="9"/>
  <c r="I45" i="9"/>
  <c r="H45" i="9"/>
  <c r="G45" i="9"/>
  <c r="F45" i="9"/>
  <c r="J102" i="9"/>
  <c r="I102" i="9"/>
  <c r="H102" i="9"/>
  <c r="G102" i="9"/>
  <c r="F102" i="9"/>
  <c r="J74" i="9"/>
  <c r="I74" i="9"/>
  <c r="H74" i="9"/>
  <c r="G74" i="9"/>
  <c r="F74" i="9"/>
  <c r="J65" i="9"/>
  <c r="I65" i="9"/>
  <c r="H65" i="9"/>
  <c r="G65" i="9"/>
  <c r="F65" i="9"/>
  <c r="J22" i="9"/>
  <c r="I22" i="9"/>
  <c r="H22" i="9"/>
  <c r="G22" i="9"/>
  <c r="F22" i="9"/>
  <c r="J24" i="9"/>
  <c r="I24" i="9"/>
  <c r="H24" i="9"/>
  <c r="G24" i="9"/>
  <c r="F24" i="9"/>
  <c r="J97" i="9"/>
  <c r="I97" i="9"/>
  <c r="H97" i="9"/>
  <c r="G97" i="9"/>
  <c r="F97" i="9"/>
  <c r="J90" i="9"/>
  <c r="I90" i="9"/>
  <c r="H90" i="9"/>
  <c r="G90" i="9"/>
  <c r="F90" i="9"/>
  <c r="J17" i="9"/>
  <c r="I17" i="9"/>
  <c r="H17" i="9"/>
  <c r="G17" i="9"/>
  <c r="F17" i="9"/>
  <c r="J77" i="9"/>
  <c r="I77" i="9"/>
  <c r="H77" i="9"/>
  <c r="G77" i="9"/>
  <c r="F77" i="9"/>
  <c r="J73" i="9"/>
  <c r="I73" i="9"/>
  <c r="H73" i="9"/>
  <c r="G73" i="9"/>
  <c r="F73" i="9"/>
  <c r="J32" i="9"/>
  <c r="I32" i="9"/>
  <c r="H32" i="9"/>
  <c r="G32" i="9"/>
  <c r="F32" i="9"/>
  <c r="J72" i="9"/>
  <c r="I72" i="9"/>
  <c r="H72" i="9"/>
  <c r="G72" i="9"/>
  <c r="F72" i="9"/>
  <c r="J19" i="9"/>
  <c r="I19" i="9"/>
  <c r="H19" i="9"/>
  <c r="G19" i="9"/>
  <c r="F19" i="9"/>
  <c r="J12" i="9"/>
  <c r="I12" i="9"/>
  <c r="H12" i="9"/>
  <c r="G12" i="9"/>
  <c r="F12" i="9"/>
  <c r="J84" i="9"/>
  <c r="I84" i="9"/>
  <c r="H84" i="9"/>
  <c r="G84" i="9"/>
  <c r="F84" i="9"/>
  <c r="J39" i="9"/>
  <c r="I39" i="9"/>
  <c r="H39" i="9"/>
  <c r="G39" i="9"/>
  <c r="F39" i="9"/>
  <c r="J3" i="9"/>
  <c r="I3" i="9"/>
  <c r="H3" i="9"/>
  <c r="G3" i="9"/>
  <c r="F3" i="9"/>
  <c r="J69" i="9"/>
  <c r="I69" i="9"/>
  <c r="H69" i="9"/>
  <c r="G69" i="9"/>
  <c r="F69" i="9"/>
  <c r="J96" i="9"/>
  <c r="I96" i="9"/>
  <c r="H96" i="9"/>
  <c r="G96" i="9"/>
  <c r="F96" i="9"/>
  <c r="J64" i="9"/>
  <c r="I64" i="9"/>
  <c r="H64" i="9"/>
  <c r="G64" i="9"/>
  <c r="F64" i="9"/>
  <c r="J95" i="9"/>
  <c r="I95" i="9"/>
  <c r="H95" i="9"/>
  <c r="G95" i="9"/>
  <c r="F95" i="9"/>
  <c r="J106" i="9"/>
  <c r="I106" i="9"/>
  <c r="H106" i="9"/>
  <c r="G106" i="9"/>
  <c r="F106" i="9"/>
  <c r="J49" i="9"/>
  <c r="I49" i="9"/>
  <c r="H49" i="9"/>
  <c r="G49" i="9"/>
  <c r="F49" i="9"/>
  <c r="J63" i="9"/>
  <c r="I63" i="9"/>
  <c r="H63" i="9"/>
  <c r="G63" i="9"/>
  <c r="F63" i="9"/>
  <c r="J9" i="9"/>
  <c r="I9" i="9"/>
  <c r="H9" i="9"/>
  <c r="G9" i="9"/>
  <c r="F9" i="9"/>
  <c r="J71" i="9"/>
  <c r="I71" i="9"/>
  <c r="H71" i="9"/>
  <c r="G71" i="9"/>
  <c r="F71" i="9"/>
  <c r="J27" i="9"/>
  <c r="I27" i="9"/>
  <c r="H27" i="9"/>
  <c r="G27" i="9"/>
  <c r="F27" i="9"/>
  <c r="J26" i="9"/>
  <c r="I26" i="9"/>
  <c r="H26" i="9"/>
  <c r="G26" i="9"/>
  <c r="F26" i="9"/>
  <c r="J33" i="9"/>
  <c r="I33" i="9"/>
  <c r="H33" i="9"/>
  <c r="G33" i="9"/>
  <c r="F33" i="9"/>
  <c r="J15" i="9"/>
  <c r="I15" i="9"/>
  <c r="H15" i="9"/>
  <c r="G15" i="9"/>
  <c r="F15" i="9"/>
  <c r="J59" i="9"/>
  <c r="I59" i="9"/>
  <c r="H59" i="9"/>
  <c r="G59" i="9"/>
  <c r="F59" i="9"/>
  <c r="J48" i="9"/>
  <c r="I48" i="9"/>
  <c r="H48" i="9"/>
  <c r="G48" i="9"/>
  <c r="F48" i="9"/>
  <c r="J42" i="9"/>
  <c r="I42" i="9"/>
  <c r="H42" i="9"/>
  <c r="G42" i="9"/>
  <c r="F42" i="9"/>
  <c r="J46" i="9"/>
  <c r="I46" i="9"/>
  <c r="H46" i="9"/>
  <c r="G46" i="9"/>
  <c r="F46" i="9"/>
  <c r="J94" i="9"/>
  <c r="I94" i="9"/>
  <c r="H94" i="9"/>
  <c r="G94" i="9"/>
  <c r="F94" i="9"/>
  <c r="J37" i="9"/>
  <c r="I37" i="9"/>
  <c r="H37" i="9"/>
  <c r="G37" i="9"/>
  <c r="F37" i="9"/>
  <c r="J83" i="9"/>
  <c r="I83" i="9"/>
  <c r="H83" i="9"/>
  <c r="G83" i="9"/>
  <c r="F83" i="9"/>
  <c r="J43" i="9"/>
  <c r="I43" i="9"/>
  <c r="H43" i="9"/>
  <c r="G43" i="9"/>
  <c r="F43" i="9"/>
  <c r="J101" i="9"/>
  <c r="I101" i="9"/>
  <c r="H101" i="9"/>
  <c r="G101" i="9"/>
  <c r="F101" i="9"/>
  <c r="J82" i="9"/>
  <c r="I82" i="9"/>
  <c r="H82" i="9"/>
  <c r="G82" i="9"/>
  <c r="F82" i="9"/>
  <c r="J93" i="9"/>
  <c r="I93" i="9"/>
  <c r="H93" i="9"/>
  <c r="G93" i="9"/>
  <c r="F93" i="9"/>
  <c r="J23" i="9"/>
  <c r="I23" i="9"/>
  <c r="H23" i="9"/>
  <c r="G23" i="9"/>
  <c r="F23" i="9"/>
  <c r="J14" i="9"/>
  <c r="I14" i="9"/>
  <c r="H14" i="9"/>
  <c r="G14" i="9"/>
  <c r="F14" i="9"/>
  <c r="J47" i="9"/>
  <c r="I47" i="9"/>
  <c r="H47" i="9"/>
  <c r="G47" i="9"/>
  <c r="F47" i="9"/>
  <c r="J53" i="9"/>
  <c r="I53" i="9"/>
  <c r="H53" i="9"/>
  <c r="G53" i="9"/>
  <c r="F53" i="9"/>
  <c r="J76" i="9"/>
  <c r="I76" i="9"/>
  <c r="H76" i="9"/>
  <c r="G76" i="9"/>
  <c r="F76" i="9"/>
  <c r="J16" i="9"/>
  <c r="I16" i="9"/>
  <c r="H16" i="9"/>
  <c r="G16" i="9"/>
  <c r="F16" i="9"/>
  <c r="J75" i="9"/>
  <c r="I75" i="9"/>
  <c r="H75" i="9"/>
  <c r="G75" i="9"/>
  <c r="F75" i="9"/>
  <c r="J52" i="9"/>
  <c r="I52" i="9"/>
  <c r="H52" i="9"/>
  <c r="G52" i="9"/>
  <c r="F52" i="9"/>
  <c r="J100" i="9"/>
  <c r="I100" i="9"/>
  <c r="H100" i="9"/>
  <c r="G100" i="9"/>
  <c r="F100" i="9"/>
  <c r="J18" i="9"/>
  <c r="I18" i="9"/>
  <c r="H18" i="9"/>
  <c r="G18" i="9"/>
  <c r="F18" i="9"/>
  <c r="J5" i="9"/>
  <c r="I5" i="9"/>
  <c r="H5" i="9"/>
  <c r="G5" i="9"/>
  <c r="F5" i="9"/>
  <c r="J6" i="9"/>
  <c r="I6" i="9"/>
  <c r="H6" i="9"/>
  <c r="G6" i="9"/>
  <c r="F6" i="9"/>
  <c r="J68" i="9"/>
  <c r="I68" i="9"/>
  <c r="H68" i="9"/>
  <c r="G68" i="9"/>
  <c r="F68" i="9"/>
  <c r="J28" i="9"/>
  <c r="I28" i="9"/>
  <c r="H28" i="9"/>
  <c r="G28" i="9"/>
  <c r="F28" i="9"/>
  <c r="J81" i="9"/>
  <c r="I81" i="9"/>
  <c r="H81" i="9"/>
  <c r="G81" i="9"/>
  <c r="F81" i="9"/>
  <c r="J55" i="9"/>
  <c r="I55" i="9"/>
  <c r="H55" i="9"/>
  <c r="G55" i="9"/>
  <c r="F55" i="9"/>
  <c r="J36" i="9"/>
  <c r="I36" i="9"/>
  <c r="H36" i="9"/>
  <c r="G36" i="9"/>
  <c r="F36" i="9"/>
  <c r="J31" i="9"/>
  <c r="I31" i="9"/>
  <c r="H31" i="9"/>
  <c r="G31" i="9"/>
  <c r="F31" i="9"/>
  <c r="J58" i="9"/>
  <c r="I58" i="9"/>
  <c r="H58" i="9"/>
  <c r="G58" i="9"/>
  <c r="F58" i="9"/>
  <c r="J51" i="9"/>
  <c r="I51" i="9"/>
  <c r="H51" i="9"/>
  <c r="G51" i="9"/>
  <c r="F51" i="9"/>
  <c r="J89" i="9"/>
  <c r="I89" i="9"/>
  <c r="H89" i="9"/>
  <c r="G89" i="9"/>
  <c r="F89" i="9"/>
  <c r="J109" i="9"/>
  <c r="I109" i="9"/>
  <c r="H109" i="9"/>
  <c r="G109" i="9"/>
  <c r="F109" i="9"/>
  <c r="J10" i="9"/>
  <c r="I10" i="9"/>
  <c r="H10" i="9"/>
  <c r="G10" i="9"/>
  <c r="F10" i="9"/>
  <c r="J88" i="9"/>
  <c r="I88" i="9"/>
  <c r="H88" i="9"/>
  <c r="G88" i="9"/>
  <c r="F88" i="9"/>
  <c r="J25" i="9"/>
  <c r="I25" i="9"/>
  <c r="H25" i="9"/>
  <c r="G25" i="9"/>
  <c r="F25" i="9"/>
  <c r="J57" i="9"/>
  <c r="I57" i="9"/>
  <c r="H57" i="9"/>
  <c r="G57" i="9"/>
  <c r="F57" i="9"/>
  <c r="J92" i="9"/>
  <c r="I92" i="9"/>
  <c r="H92" i="9"/>
  <c r="G92" i="9"/>
  <c r="F92" i="9"/>
  <c r="F3" i="7"/>
  <c r="G3" i="7"/>
  <c r="H3" i="7"/>
  <c r="I3" i="7"/>
  <c r="J3" i="7"/>
  <c r="F4" i="7"/>
  <c r="G4" i="7"/>
  <c r="H4" i="7"/>
  <c r="I4" i="7"/>
  <c r="J4" i="7"/>
  <c r="F5" i="7"/>
  <c r="G5" i="7"/>
  <c r="H5" i="7"/>
  <c r="I5" i="7"/>
  <c r="J5" i="7"/>
  <c r="F6" i="7"/>
  <c r="G6" i="7"/>
  <c r="H6" i="7"/>
  <c r="I6" i="7"/>
  <c r="J6" i="7"/>
  <c r="F7" i="7"/>
  <c r="G7" i="7"/>
  <c r="H7" i="7"/>
  <c r="I7" i="7"/>
  <c r="J7" i="7"/>
  <c r="F8" i="7"/>
  <c r="G8" i="7"/>
  <c r="H8" i="7"/>
  <c r="I8" i="7"/>
  <c r="J8" i="7"/>
  <c r="F9" i="7"/>
  <c r="G9" i="7"/>
  <c r="H9" i="7"/>
  <c r="I9" i="7"/>
  <c r="J9" i="7"/>
  <c r="F10" i="7"/>
  <c r="G10" i="7"/>
  <c r="H10" i="7"/>
  <c r="I10" i="7"/>
  <c r="J10" i="7"/>
  <c r="F11" i="7"/>
  <c r="G11" i="7"/>
  <c r="H11" i="7"/>
  <c r="I11" i="7"/>
  <c r="J11" i="7"/>
  <c r="F12" i="7"/>
  <c r="G12" i="7"/>
  <c r="H12" i="7"/>
  <c r="I12" i="7"/>
  <c r="J12" i="7"/>
  <c r="F13" i="7"/>
  <c r="G13" i="7"/>
  <c r="H13" i="7"/>
  <c r="I13" i="7"/>
  <c r="J13" i="7"/>
  <c r="F14" i="7"/>
  <c r="G14" i="7"/>
  <c r="H14" i="7"/>
  <c r="I14" i="7"/>
  <c r="J14" i="7"/>
  <c r="F15" i="7"/>
  <c r="G15" i="7"/>
  <c r="H15" i="7"/>
  <c r="I15" i="7"/>
  <c r="J15" i="7"/>
  <c r="F16" i="7"/>
  <c r="G16" i="7"/>
  <c r="H16" i="7"/>
  <c r="I16" i="7"/>
  <c r="J16" i="7"/>
  <c r="F17" i="7"/>
  <c r="G17" i="7"/>
  <c r="H17" i="7"/>
  <c r="I17" i="7"/>
  <c r="J17" i="7"/>
  <c r="F18" i="7"/>
  <c r="G18" i="7"/>
  <c r="H18" i="7"/>
  <c r="I18" i="7"/>
  <c r="J18" i="7"/>
  <c r="F19" i="7"/>
  <c r="G19" i="7"/>
  <c r="H19" i="7"/>
  <c r="I19" i="7"/>
  <c r="J19" i="7"/>
  <c r="F20" i="7"/>
  <c r="G20" i="7"/>
  <c r="H20" i="7"/>
  <c r="I20" i="7"/>
  <c r="J20" i="7"/>
  <c r="F21" i="7"/>
  <c r="G21" i="7"/>
  <c r="H21" i="7"/>
  <c r="I21" i="7"/>
  <c r="J21" i="7"/>
  <c r="F22" i="7"/>
  <c r="G22" i="7"/>
  <c r="H22" i="7"/>
  <c r="I22" i="7"/>
  <c r="J22" i="7"/>
  <c r="F23" i="7"/>
  <c r="G23" i="7"/>
  <c r="H23" i="7"/>
  <c r="I23" i="7"/>
  <c r="J23" i="7"/>
  <c r="F24" i="7"/>
  <c r="G24" i="7"/>
  <c r="H24" i="7"/>
  <c r="I24" i="7"/>
  <c r="J24" i="7"/>
  <c r="F25" i="7"/>
  <c r="G25" i="7"/>
  <c r="H25" i="7"/>
  <c r="I25" i="7"/>
  <c r="J25" i="7"/>
  <c r="F26" i="7"/>
  <c r="G26" i="7"/>
  <c r="H26" i="7"/>
  <c r="I26" i="7"/>
  <c r="J26" i="7"/>
  <c r="F27" i="7"/>
  <c r="G27" i="7"/>
  <c r="H27" i="7"/>
  <c r="I27" i="7"/>
  <c r="J27" i="7"/>
  <c r="F28" i="7"/>
  <c r="G28" i="7"/>
  <c r="H28" i="7"/>
  <c r="I28" i="7"/>
  <c r="J28" i="7"/>
  <c r="F29" i="7"/>
  <c r="G29" i="7"/>
  <c r="H29" i="7"/>
  <c r="I29" i="7"/>
  <c r="J29" i="7"/>
  <c r="F30" i="7"/>
  <c r="G30" i="7"/>
  <c r="H30" i="7"/>
  <c r="I30" i="7"/>
  <c r="J30" i="7"/>
  <c r="F31" i="7"/>
  <c r="G31" i="7"/>
  <c r="H31" i="7"/>
  <c r="I31" i="7"/>
  <c r="J31" i="7"/>
  <c r="F32" i="7"/>
  <c r="G32" i="7"/>
  <c r="H32" i="7"/>
  <c r="I32" i="7"/>
  <c r="J32" i="7"/>
  <c r="F33" i="7"/>
  <c r="G33" i="7"/>
  <c r="H33" i="7"/>
  <c r="I33" i="7"/>
  <c r="J33" i="7"/>
  <c r="F34" i="7"/>
  <c r="G34" i="7"/>
  <c r="H34" i="7"/>
  <c r="I34" i="7"/>
  <c r="J34" i="7"/>
  <c r="F35" i="7"/>
  <c r="G35" i="7"/>
  <c r="H35" i="7"/>
  <c r="I35" i="7"/>
  <c r="J35" i="7"/>
  <c r="F36" i="7"/>
  <c r="G36" i="7"/>
  <c r="H36" i="7"/>
  <c r="I36" i="7"/>
  <c r="J36" i="7"/>
  <c r="F37" i="7"/>
  <c r="G37" i="7"/>
  <c r="H37" i="7"/>
  <c r="I37" i="7"/>
  <c r="J37" i="7"/>
  <c r="F38" i="7"/>
  <c r="G38" i="7"/>
  <c r="H38" i="7"/>
  <c r="I38" i="7"/>
  <c r="J38" i="7"/>
  <c r="F39" i="7"/>
  <c r="G39" i="7"/>
  <c r="H39" i="7"/>
  <c r="I39" i="7"/>
  <c r="J39" i="7"/>
  <c r="F40" i="7"/>
  <c r="G40" i="7"/>
  <c r="H40" i="7"/>
  <c r="I40" i="7"/>
  <c r="J40" i="7"/>
  <c r="F41" i="7"/>
  <c r="G41" i="7"/>
  <c r="H41" i="7"/>
  <c r="I41" i="7"/>
  <c r="J41" i="7"/>
  <c r="F42" i="7"/>
  <c r="G42" i="7"/>
  <c r="H42" i="7"/>
  <c r="I42" i="7"/>
  <c r="J42" i="7"/>
  <c r="F43" i="7"/>
  <c r="G43" i="7"/>
  <c r="H43" i="7"/>
  <c r="I43" i="7"/>
  <c r="J43" i="7"/>
  <c r="F44" i="7"/>
  <c r="G44" i="7"/>
  <c r="H44" i="7"/>
  <c r="I44" i="7"/>
  <c r="J44" i="7"/>
  <c r="F45" i="7"/>
  <c r="G45" i="7"/>
  <c r="H45" i="7"/>
  <c r="I45" i="7"/>
  <c r="J45" i="7"/>
  <c r="F46" i="7"/>
  <c r="G46" i="7"/>
  <c r="H46" i="7"/>
  <c r="I46" i="7"/>
  <c r="J46" i="7"/>
  <c r="F48" i="7"/>
  <c r="G48" i="7"/>
  <c r="H48" i="7"/>
  <c r="I48" i="7"/>
  <c r="J48" i="7"/>
  <c r="F49" i="7"/>
  <c r="G49" i="7"/>
  <c r="H49" i="7"/>
  <c r="I49" i="7"/>
  <c r="J49" i="7"/>
  <c r="F50" i="7"/>
  <c r="G50" i="7"/>
  <c r="H50" i="7"/>
  <c r="I50" i="7"/>
  <c r="J50" i="7"/>
  <c r="F51" i="7"/>
  <c r="G51" i="7"/>
  <c r="H51" i="7"/>
  <c r="I51" i="7"/>
  <c r="J51" i="7"/>
  <c r="F52" i="7"/>
  <c r="G52" i="7"/>
  <c r="H52" i="7"/>
  <c r="I52" i="7"/>
  <c r="J52" i="7"/>
  <c r="F53" i="7"/>
  <c r="G53" i="7"/>
  <c r="H53" i="7"/>
  <c r="I53" i="7"/>
  <c r="J53" i="7"/>
  <c r="F54" i="7"/>
  <c r="G54" i="7"/>
  <c r="H54" i="7"/>
  <c r="I54" i="7"/>
  <c r="J54" i="7"/>
  <c r="F55" i="7"/>
  <c r="G55" i="7"/>
  <c r="H55" i="7"/>
  <c r="I55" i="7"/>
  <c r="J55" i="7"/>
  <c r="F56" i="7"/>
  <c r="G56" i="7"/>
  <c r="H56" i="7"/>
  <c r="I56" i="7"/>
  <c r="J56" i="7"/>
  <c r="F57" i="7"/>
  <c r="G57" i="7"/>
  <c r="H57" i="7"/>
  <c r="I57" i="7"/>
  <c r="J57" i="7"/>
  <c r="F58" i="7"/>
  <c r="G58" i="7"/>
  <c r="H58" i="7"/>
  <c r="I58" i="7"/>
  <c r="J58" i="7"/>
  <c r="F59" i="7"/>
  <c r="G59" i="7"/>
  <c r="H59" i="7"/>
  <c r="I59" i="7"/>
  <c r="J59" i="7"/>
  <c r="F60" i="7"/>
  <c r="G60" i="7"/>
  <c r="H60" i="7"/>
  <c r="I60" i="7"/>
  <c r="J60" i="7"/>
  <c r="F61" i="7"/>
  <c r="G61" i="7"/>
  <c r="H61" i="7"/>
  <c r="I61" i="7"/>
  <c r="J61" i="7"/>
  <c r="F62" i="7"/>
  <c r="G62" i="7"/>
  <c r="H62" i="7"/>
  <c r="I62" i="7"/>
  <c r="J62" i="7"/>
  <c r="F63" i="7"/>
  <c r="G63" i="7"/>
  <c r="H63" i="7"/>
  <c r="I63" i="7"/>
  <c r="J63" i="7"/>
  <c r="F64" i="7"/>
  <c r="G64" i="7"/>
  <c r="H64" i="7"/>
  <c r="I64" i="7"/>
  <c r="J64" i="7"/>
  <c r="F65" i="7"/>
  <c r="G65" i="7"/>
  <c r="H65" i="7"/>
  <c r="I65" i="7"/>
  <c r="J65" i="7"/>
  <c r="F66" i="7"/>
  <c r="G66" i="7"/>
  <c r="H66" i="7"/>
  <c r="I66" i="7"/>
  <c r="J66" i="7"/>
  <c r="F67" i="7"/>
  <c r="G67" i="7"/>
  <c r="H67" i="7"/>
  <c r="I67" i="7"/>
  <c r="J67" i="7"/>
  <c r="F68" i="7"/>
  <c r="G68" i="7"/>
  <c r="H68" i="7"/>
  <c r="I68" i="7"/>
  <c r="J68" i="7"/>
  <c r="F69" i="7"/>
  <c r="G69" i="7"/>
  <c r="H69" i="7"/>
  <c r="I69" i="7"/>
  <c r="J69" i="7"/>
  <c r="F70" i="7"/>
  <c r="G70" i="7"/>
  <c r="H70" i="7"/>
  <c r="I70" i="7"/>
  <c r="J70" i="7"/>
  <c r="F71" i="7"/>
  <c r="G71" i="7"/>
  <c r="H71" i="7"/>
  <c r="I71" i="7"/>
  <c r="J71" i="7"/>
  <c r="F72" i="7"/>
  <c r="G72" i="7"/>
  <c r="H72" i="7"/>
  <c r="I72" i="7"/>
  <c r="J72" i="7"/>
  <c r="F73" i="7"/>
  <c r="G73" i="7"/>
  <c r="H73" i="7"/>
  <c r="I73" i="7"/>
  <c r="J73" i="7"/>
  <c r="F74" i="7"/>
  <c r="G74" i="7"/>
  <c r="H74" i="7"/>
  <c r="I74" i="7"/>
  <c r="J74" i="7"/>
  <c r="F75" i="7"/>
  <c r="G75" i="7"/>
  <c r="H75" i="7"/>
  <c r="I75" i="7"/>
  <c r="J75" i="7"/>
  <c r="F76" i="7"/>
  <c r="G76" i="7"/>
  <c r="H76" i="7"/>
  <c r="I76" i="7"/>
  <c r="J76" i="7"/>
  <c r="F77" i="7"/>
  <c r="G77" i="7"/>
  <c r="H77" i="7"/>
  <c r="I77" i="7"/>
  <c r="J77" i="7"/>
  <c r="F78" i="7"/>
  <c r="G78" i="7"/>
  <c r="H78" i="7"/>
  <c r="I78" i="7"/>
  <c r="J78" i="7"/>
  <c r="F79" i="7"/>
  <c r="G79" i="7"/>
  <c r="H79" i="7"/>
  <c r="I79" i="7"/>
  <c r="J79" i="7"/>
  <c r="F80" i="7"/>
  <c r="G80" i="7"/>
  <c r="H80" i="7"/>
  <c r="I80" i="7"/>
  <c r="J80" i="7"/>
  <c r="F81" i="7"/>
  <c r="G81" i="7"/>
  <c r="H81" i="7"/>
  <c r="I81" i="7"/>
  <c r="J81" i="7"/>
  <c r="F82" i="7"/>
  <c r="G82" i="7"/>
  <c r="H82" i="7"/>
  <c r="I82" i="7"/>
  <c r="J82" i="7"/>
  <c r="F83" i="7"/>
  <c r="G83" i="7"/>
  <c r="H83" i="7"/>
  <c r="I83" i="7"/>
  <c r="J83" i="7"/>
  <c r="F84" i="7"/>
  <c r="G84" i="7"/>
  <c r="H84" i="7"/>
  <c r="I84" i="7"/>
  <c r="J84" i="7"/>
  <c r="F85" i="7"/>
  <c r="G85" i="7"/>
  <c r="H85" i="7"/>
  <c r="I85" i="7"/>
  <c r="J85" i="7"/>
  <c r="F86" i="7"/>
  <c r="G86" i="7"/>
  <c r="H86" i="7"/>
  <c r="I86" i="7"/>
  <c r="J86" i="7"/>
  <c r="F87" i="7"/>
  <c r="G87" i="7"/>
  <c r="H87" i="7"/>
  <c r="I87" i="7"/>
  <c r="J87" i="7"/>
  <c r="F88" i="7"/>
  <c r="G88" i="7"/>
  <c r="H88" i="7"/>
  <c r="I88" i="7"/>
  <c r="J88" i="7"/>
  <c r="F89" i="7"/>
  <c r="G89" i="7"/>
  <c r="H89" i="7"/>
  <c r="I89" i="7"/>
  <c r="J89" i="7"/>
  <c r="F90" i="7"/>
  <c r="G90" i="7"/>
  <c r="H90" i="7"/>
  <c r="I90" i="7"/>
  <c r="J90" i="7"/>
  <c r="F91" i="7"/>
  <c r="G91" i="7"/>
  <c r="H91" i="7"/>
  <c r="I91" i="7"/>
  <c r="J91" i="7"/>
  <c r="F92" i="7"/>
  <c r="G92" i="7"/>
  <c r="H92" i="7"/>
  <c r="I92" i="7"/>
  <c r="J92" i="7"/>
  <c r="F93" i="7"/>
  <c r="G93" i="7"/>
  <c r="H93" i="7"/>
  <c r="I93" i="7"/>
  <c r="J93" i="7"/>
  <c r="F94" i="7"/>
  <c r="G94" i="7"/>
  <c r="H94" i="7"/>
  <c r="I94" i="7"/>
  <c r="J94" i="7"/>
  <c r="F95" i="7"/>
  <c r="G95" i="7"/>
  <c r="H95" i="7"/>
  <c r="I95" i="7"/>
  <c r="J95" i="7"/>
  <c r="F96" i="7"/>
  <c r="G96" i="7"/>
  <c r="H96" i="7"/>
  <c r="I96" i="7"/>
  <c r="J96" i="7"/>
  <c r="F97" i="7"/>
  <c r="G97" i="7"/>
  <c r="H97" i="7"/>
  <c r="I97" i="7"/>
  <c r="J97" i="7"/>
  <c r="F99" i="7"/>
  <c r="G99" i="7"/>
  <c r="H99" i="7"/>
  <c r="I99" i="7"/>
  <c r="J99" i="7"/>
  <c r="F100" i="7"/>
  <c r="G100" i="7"/>
  <c r="H100" i="7"/>
  <c r="I100" i="7"/>
  <c r="J100" i="7"/>
  <c r="F101" i="7"/>
  <c r="G101" i="7"/>
  <c r="H101" i="7"/>
  <c r="I101" i="7"/>
  <c r="J101" i="7"/>
  <c r="F102" i="7"/>
  <c r="G102" i="7"/>
  <c r="H102" i="7"/>
  <c r="I102" i="7"/>
  <c r="J102" i="7"/>
  <c r="F103" i="7"/>
  <c r="G103" i="7"/>
  <c r="H103" i="7"/>
  <c r="I103" i="7"/>
  <c r="J103" i="7"/>
  <c r="F104" i="7"/>
  <c r="G104" i="7"/>
  <c r="H104" i="7"/>
  <c r="I104" i="7"/>
  <c r="J104" i="7"/>
  <c r="F105" i="7"/>
  <c r="G105" i="7"/>
  <c r="H105" i="7"/>
  <c r="I105" i="7"/>
  <c r="J105" i="7"/>
  <c r="F106" i="7"/>
  <c r="G106" i="7"/>
  <c r="H106" i="7"/>
  <c r="I106" i="7"/>
  <c r="J106" i="7"/>
  <c r="F107" i="7"/>
  <c r="G107" i="7"/>
  <c r="H107" i="7"/>
  <c r="I107" i="7"/>
  <c r="J107" i="7"/>
  <c r="F108" i="7"/>
  <c r="G108" i="7"/>
  <c r="H108" i="7"/>
  <c r="I108" i="7"/>
  <c r="J108" i="7"/>
  <c r="F109" i="7"/>
  <c r="G109" i="7"/>
  <c r="H109" i="7"/>
  <c r="I109" i="7"/>
  <c r="J109" i="7"/>
  <c r="F110" i="7"/>
  <c r="G110" i="7"/>
  <c r="H110" i="7"/>
  <c r="I110" i="7"/>
  <c r="J110" i="7"/>
  <c r="F111" i="7"/>
  <c r="G111" i="7"/>
  <c r="H111" i="7"/>
  <c r="I111" i="7"/>
  <c r="J111" i="7"/>
  <c r="F112" i="7"/>
  <c r="G112" i="7"/>
  <c r="H112" i="7"/>
  <c r="I112" i="7"/>
  <c r="J112" i="7"/>
  <c r="F113" i="7"/>
  <c r="G113" i="7"/>
  <c r="H113" i="7"/>
  <c r="I113" i="7"/>
  <c r="J113" i="7"/>
  <c r="F2" i="7"/>
  <c r="J2" i="7"/>
  <c r="I2" i="7"/>
  <c r="H2" i="7"/>
  <c r="G2" i="7"/>
  <c r="G3" i="8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2" i="8"/>
  <c r="K102" i="7" l="1"/>
  <c r="K46" i="7"/>
  <c r="K42" i="7"/>
  <c r="K38" i="7"/>
  <c r="K34" i="7"/>
  <c r="K30" i="7"/>
  <c r="K26" i="7"/>
  <c r="K22" i="7"/>
  <c r="K18" i="7"/>
  <c r="K14" i="7"/>
  <c r="K10" i="7"/>
  <c r="K6" i="7"/>
  <c r="K94" i="7"/>
  <c r="K86" i="7"/>
  <c r="K82" i="7"/>
  <c r="K78" i="7"/>
  <c r="K74" i="7"/>
  <c r="K66" i="7"/>
  <c r="K62" i="7"/>
  <c r="K58" i="7"/>
  <c r="K19" i="7"/>
  <c r="L83" i="10"/>
  <c r="L15" i="10"/>
  <c r="L36" i="10"/>
  <c r="L66" i="10"/>
  <c r="L18" i="10"/>
  <c r="L40" i="10"/>
  <c r="L69" i="10"/>
  <c r="L75" i="10"/>
  <c r="L34" i="10"/>
  <c r="L103" i="10"/>
  <c r="L17" i="10"/>
  <c r="L87" i="10"/>
  <c r="L55" i="10"/>
  <c r="L61" i="10"/>
  <c r="L92" i="10"/>
  <c r="L16" i="10"/>
  <c r="L13" i="10"/>
  <c r="L65" i="10"/>
  <c r="L24" i="10"/>
  <c r="L67" i="10"/>
  <c r="L45" i="10"/>
  <c r="L79" i="10"/>
  <c r="L57" i="10"/>
  <c r="L78" i="10"/>
  <c r="L2" i="10"/>
  <c r="L47" i="10"/>
  <c r="L20" i="10"/>
  <c r="L44" i="10"/>
  <c r="L96" i="10"/>
  <c r="L7" i="10"/>
  <c r="L108" i="10"/>
  <c r="L113" i="10"/>
  <c r="L19" i="10"/>
  <c r="L88" i="10"/>
  <c r="L12" i="10"/>
  <c r="L33" i="10"/>
  <c r="L93" i="10"/>
  <c r="L42" i="10"/>
  <c r="L111" i="10"/>
  <c r="L31" i="10"/>
  <c r="L62" i="10"/>
  <c r="L4" i="10"/>
  <c r="L41" i="10"/>
  <c r="L70" i="10"/>
  <c r="L73" i="10"/>
  <c r="L110" i="10"/>
  <c r="L82" i="10"/>
  <c r="L95" i="10"/>
  <c r="L59" i="10"/>
  <c r="L8" i="10"/>
  <c r="L30" i="10"/>
  <c r="L48" i="10"/>
  <c r="L60" i="10"/>
  <c r="L100" i="10"/>
  <c r="L81" i="10"/>
  <c r="L52" i="10"/>
  <c r="L11" i="10"/>
  <c r="L56" i="10"/>
  <c r="L71" i="10"/>
  <c r="L27" i="10"/>
  <c r="L89" i="10"/>
  <c r="L99" i="10"/>
  <c r="L29" i="10"/>
  <c r="L104" i="10"/>
  <c r="L46" i="10"/>
  <c r="L112" i="10"/>
  <c r="L6" i="10"/>
  <c r="L14" i="10"/>
  <c r="L102" i="10"/>
  <c r="L91" i="10"/>
  <c r="L109" i="10"/>
  <c r="L74" i="10"/>
  <c r="L98" i="10"/>
  <c r="L84" i="10"/>
  <c r="L9" i="10"/>
  <c r="L5" i="10"/>
  <c r="L21" i="10"/>
  <c r="L22" i="10"/>
  <c r="L54" i="10"/>
  <c r="L32" i="10"/>
  <c r="L64" i="10"/>
  <c r="L86" i="10"/>
  <c r="L35" i="10"/>
  <c r="L26" i="10"/>
  <c r="L3" i="10"/>
  <c r="L105" i="10"/>
  <c r="L10" i="10"/>
  <c r="L37" i="10"/>
  <c r="L85" i="10"/>
  <c r="L53" i="10"/>
  <c r="L106" i="10"/>
  <c r="L77" i="10"/>
  <c r="L25" i="10"/>
  <c r="L43" i="10"/>
  <c r="L94" i="10"/>
  <c r="L101" i="10"/>
  <c r="L72" i="10"/>
  <c r="L58" i="10"/>
  <c r="L50" i="10"/>
  <c r="L76" i="10"/>
  <c r="L51" i="10"/>
  <c r="L39" i="10"/>
  <c r="L23" i="10"/>
  <c r="L107" i="10"/>
  <c r="L63" i="10"/>
  <c r="L80" i="10"/>
  <c r="L38" i="10"/>
  <c r="L97" i="10"/>
  <c r="L68" i="10"/>
  <c r="L49" i="10"/>
  <c r="K57" i="9"/>
  <c r="K25" i="9"/>
  <c r="K109" i="9"/>
  <c r="K89" i="9"/>
  <c r="K31" i="9"/>
  <c r="K36" i="9"/>
  <c r="K28" i="9"/>
  <c r="K68" i="9"/>
  <c r="K18" i="9"/>
  <c r="K100" i="9"/>
  <c r="K16" i="9"/>
  <c r="K76" i="9"/>
  <c r="K14" i="9"/>
  <c r="K23" i="9"/>
  <c r="K101" i="9"/>
  <c r="K43" i="9"/>
  <c r="K94" i="9"/>
  <c r="K46" i="9"/>
  <c r="K59" i="9"/>
  <c r="K15" i="9"/>
  <c r="K27" i="9"/>
  <c r="K71" i="9"/>
  <c r="K49" i="9"/>
  <c r="K106" i="9"/>
  <c r="K96" i="9"/>
  <c r="K69" i="9"/>
  <c r="K84" i="9"/>
  <c r="K12" i="9"/>
  <c r="K32" i="9"/>
  <c r="K73" i="9"/>
  <c r="K90" i="9"/>
  <c r="K97" i="9"/>
  <c r="K65" i="9"/>
  <c r="K74" i="9"/>
  <c r="K13" i="9"/>
  <c r="K98" i="9"/>
  <c r="K85" i="9"/>
  <c r="K38" i="9"/>
  <c r="K91" i="9"/>
  <c r="K56" i="9"/>
  <c r="K20" i="9"/>
  <c r="K87" i="9"/>
  <c r="K40" i="9"/>
  <c r="K99" i="9"/>
  <c r="K4" i="9"/>
  <c r="K7" i="9"/>
  <c r="K104" i="9"/>
  <c r="K67" i="9"/>
  <c r="K105" i="9"/>
  <c r="K70" i="9"/>
  <c r="K21" i="9"/>
  <c r="K111" i="9"/>
  <c r="K79" i="9"/>
  <c r="K54" i="9"/>
  <c r="K88" i="9"/>
  <c r="K51" i="9"/>
  <c r="K55" i="9"/>
  <c r="K6" i="9"/>
  <c r="K52" i="9"/>
  <c r="K53" i="9"/>
  <c r="K93" i="9"/>
  <c r="K83" i="9"/>
  <c r="K42" i="9"/>
  <c r="K33" i="9"/>
  <c r="K9" i="9"/>
  <c r="K95" i="9"/>
  <c r="K3" i="9"/>
  <c r="K19" i="9"/>
  <c r="K77" i="9"/>
  <c r="K24" i="9"/>
  <c r="K102" i="9"/>
  <c r="K60" i="9"/>
  <c r="K11" i="9"/>
  <c r="K44" i="9"/>
  <c r="K110" i="9"/>
  <c r="K103" i="9"/>
  <c r="K107" i="9"/>
  <c r="K61" i="9"/>
  <c r="K35" i="9"/>
  <c r="K108" i="9"/>
  <c r="K62" i="9"/>
  <c r="K92" i="9"/>
  <c r="K10" i="9"/>
  <c r="K58" i="9"/>
  <c r="K81" i="9"/>
  <c r="K5" i="9"/>
  <c r="K75" i="9"/>
  <c r="K47" i="9"/>
  <c r="K82" i="9"/>
  <c r="K37" i="9"/>
  <c r="K48" i="9"/>
  <c r="K26" i="9"/>
  <c r="K63" i="9"/>
  <c r="K64" i="9"/>
  <c r="K39" i="9"/>
  <c r="K72" i="9"/>
  <c r="K17" i="9"/>
  <c r="K22" i="9"/>
  <c r="K45" i="9"/>
  <c r="K30" i="9"/>
  <c r="K86" i="9"/>
  <c r="K34" i="9"/>
  <c r="K78" i="9"/>
  <c r="K29" i="9"/>
  <c r="K66" i="9"/>
  <c r="K2" i="9"/>
  <c r="K41" i="9"/>
  <c r="K50" i="9"/>
  <c r="K8" i="9"/>
  <c r="K80" i="9"/>
  <c r="K80" i="7"/>
  <c r="K69" i="7"/>
  <c r="K93" i="7"/>
  <c r="K105" i="7"/>
  <c r="K4" i="7"/>
  <c r="K36" i="7"/>
  <c r="K107" i="7"/>
  <c r="K60" i="7"/>
  <c r="K31" i="7"/>
  <c r="K83" i="7"/>
  <c r="K104" i="7"/>
  <c r="K55" i="7"/>
  <c r="K68" i="7"/>
  <c r="K32" i="7"/>
  <c r="K85" i="7"/>
  <c r="K64" i="7"/>
  <c r="K56" i="7"/>
  <c r="K61" i="7"/>
  <c r="K72" i="7"/>
  <c r="K15" i="7"/>
  <c r="K41" i="7"/>
  <c r="K23" i="7"/>
  <c r="K45" i="7"/>
  <c r="K13" i="7"/>
  <c r="K67" i="7"/>
  <c r="K65" i="7"/>
  <c r="K112" i="7"/>
  <c r="K27" i="7"/>
  <c r="K106" i="7"/>
  <c r="K81" i="7"/>
  <c r="K57" i="7"/>
  <c r="K28" i="7"/>
  <c r="K108" i="7"/>
  <c r="K12" i="7"/>
  <c r="K49" i="7"/>
  <c r="K79" i="7"/>
  <c r="K16" i="7"/>
  <c r="K96" i="7"/>
  <c r="K51" i="7"/>
  <c r="K90" i="7"/>
  <c r="K21" i="7"/>
  <c r="K100" i="7"/>
  <c r="K70" i="7"/>
  <c r="K48" i="7"/>
  <c r="K50" i="7"/>
  <c r="K37" i="7"/>
  <c r="K17" i="7"/>
  <c r="K63" i="7"/>
  <c r="K52" i="7"/>
  <c r="K111" i="7"/>
  <c r="K95" i="7"/>
  <c r="K75" i="7"/>
  <c r="K59" i="7"/>
  <c r="K71" i="7"/>
  <c r="K54" i="7"/>
  <c r="K88" i="7"/>
  <c r="K11" i="7"/>
  <c r="K9" i="7"/>
  <c r="K33" i="7"/>
  <c r="K110" i="7"/>
  <c r="K103" i="7"/>
  <c r="K91" i="7"/>
  <c r="K77" i="7"/>
  <c r="K44" i="7"/>
  <c r="K76" i="7"/>
  <c r="K43" i="7"/>
  <c r="K53" i="7"/>
  <c r="K5" i="7"/>
  <c r="K39" i="7"/>
  <c r="K92" i="7"/>
  <c r="K73" i="7"/>
  <c r="K29" i="7"/>
  <c r="K99" i="7"/>
  <c r="K101" i="7"/>
  <c r="K89" i="7"/>
  <c r="K20" i="7"/>
  <c r="K8" i="7"/>
  <c r="K35" i="7"/>
  <c r="K113" i="7"/>
  <c r="K24" i="7"/>
  <c r="K84" i="7"/>
  <c r="K25" i="7"/>
  <c r="K109" i="7"/>
  <c r="K40" i="7"/>
  <c r="K87" i="7"/>
  <c r="K97" i="7"/>
  <c r="K7" i="7"/>
  <c r="K3" i="7"/>
  <c r="K2" i="7"/>
  <c r="A2" i="7" s="1"/>
  <c r="B49" i="10" l="1"/>
  <c r="B80" i="10"/>
  <c r="B58" i="10"/>
  <c r="B43" i="10"/>
  <c r="B105" i="10"/>
  <c r="B22" i="10"/>
  <c r="B91" i="10"/>
  <c r="B56" i="10"/>
  <c r="B8" i="10"/>
  <c r="B4" i="10"/>
  <c r="B42" i="10"/>
  <c r="B7" i="10"/>
  <c r="B79" i="10"/>
  <c r="B61" i="10"/>
  <c r="B40" i="10"/>
  <c r="B15" i="10"/>
  <c r="B63" i="10"/>
  <c r="B72" i="10"/>
  <c r="B85" i="10"/>
  <c r="B64" i="10"/>
  <c r="B21" i="10"/>
  <c r="B102" i="10"/>
  <c r="B89" i="10"/>
  <c r="B60" i="10"/>
  <c r="B73" i="10"/>
  <c r="B93" i="10"/>
  <c r="B2" i="10"/>
  <c r="B13" i="10"/>
  <c r="B34" i="10"/>
  <c r="B83" i="10"/>
  <c r="B38" i="10"/>
  <c r="B23" i="10"/>
  <c r="B50" i="10"/>
  <c r="B94" i="10"/>
  <c r="B106" i="10"/>
  <c r="M10" i="10"/>
  <c r="B10" i="10"/>
  <c r="B35" i="10"/>
  <c r="B54" i="10"/>
  <c r="B9" i="10"/>
  <c r="B109" i="10"/>
  <c r="M6" i="10"/>
  <c r="B6" i="10"/>
  <c r="B29" i="10"/>
  <c r="B71" i="10"/>
  <c r="B81" i="10"/>
  <c r="B30" i="10"/>
  <c r="B82" i="10"/>
  <c r="B41" i="10"/>
  <c r="B111" i="10"/>
  <c r="B12" i="10"/>
  <c r="B108" i="10"/>
  <c r="B20" i="10"/>
  <c r="B57" i="10"/>
  <c r="B24" i="10"/>
  <c r="B92" i="10"/>
  <c r="B17" i="10"/>
  <c r="B69" i="10"/>
  <c r="B36" i="10"/>
  <c r="B39" i="10"/>
  <c r="B53" i="10"/>
  <c r="B86" i="10"/>
  <c r="B84" i="10"/>
  <c r="B112" i="10"/>
  <c r="B99" i="10"/>
  <c r="B100" i="10"/>
  <c r="B110" i="10"/>
  <c r="B88" i="10"/>
  <c r="B47" i="10"/>
  <c r="B65" i="10"/>
  <c r="B103" i="10"/>
  <c r="B68" i="10"/>
  <c r="B51" i="10"/>
  <c r="B25" i="10"/>
  <c r="B3" i="10"/>
  <c r="B98" i="10"/>
  <c r="B46" i="10"/>
  <c r="B11" i="10"/>
  <c r="B59" i="10"/>
  <c r="B62" i="10"/>
  <c r="B19" i="10"/>
  <c r="B96" i="10"/>
  <c r="B45" i="10"/>
  <c r="B55" i="10"/>
  <c r="B18" i="10"/>
  <c r="B97" i="10"/>
  <c r="B107" i="10"/>
  <c r="B76" i="10"/>
  <c r="B101" i="10"/>
  <c r="M77" i="10"/>
  <c r="B77" i="10"/>
  <c r="B37" i="10"/>
  <c r="B26" i="10"/>
  <c r="B32" i="10"/>
  <c r="B5" i="10"/>
  <c r="B74" i="10"/>
  <c r="M14" i="10"/>
  <c r="B14" i="10"/>
  <c r="B104" i="10"/>
  <c r="B27" i="10"/>
  <c r="B52" i="10"/>
  <c r="B48" i="10"/>
  <c r="B95" i="10"/>
  <c r="B70" i="10"/>
  <c r="B31" i="10"/>
  <c r="B33" i="10"/>
  <c r="B113" i="10"/>
  <c r="B44" i="10"/>
  <c r="B78" i="10"/>
  <c r="B67" i="10"/>
  <c r="B16" i="10"/>
  <c r="B87" i="10"/>
  <c r="B75" i="10"/>
  <c r="B66" i="10"/>
  <c r="A107" i="7"/>
  <c r="A4" i="7"/>
  <c r="A93" i="7"/>
  <c r="A80" i="7"/>
  <c r="M57" i="10"/>
  <c r="A30" i="7"/>
  <c r="A60" i="7"/>
  <c r="A36" i="7"/>
  <c r="A105" i="7"/>
  <c r="A69" i="7"/>
  <c r="M37" i="10"/>
  <c r="M104" i="10"/>
  <c r="M33" i="10"/>
  <c r="M61" i="10"/>
  <c r="M87" i="10"/>
  <c r="A74" i="7"/>
  <c r="M95" i="10"/>
  <c r="M29" i="10"/>
  <c r="M111" i="10"/>
  <c r="M108" i="10"/>
  <c r="M69" i="10"/>
  <c r="M49" i="10"/>
  <c r="M80" i="10"/>
  <c r="M53" i="10"/>
  <c r="M22" i="10"/>
  <c r="M83" i="10"/>
  <c r="M91" i="10"/>
  <c r="M99" i="10"/>
  <c r="M65" i="10"/>
  <c r="M25" i="10"/>
  <c r="M73" i="10"/>
  <c r="M2" i="10"/>
  <c r="M45" i="10"/>
  <c r="M18" i="10"/>
  <c r="M41" i="10"/>
  <c r="A47" i="9"/>
  <c r="A73" i="9"/>
  <c r="A19" i="9"/>
  <c r="A30" i="9"/>
  <c r="A103" i="9"/>
  <c r="A53" i="9"/>
  <c r="A50" i="9"/>
  <c r="A72" i="9"/>
  <c r="A58" i="9"/>
  <c r="A60" i="9"/>
  <c r="A51" i="9"/>
  <c r="A68" i="9"/>
  <c r="A23" i="9"/>
  <c r="A108" i="9"/>
  <c r="A33" i="9"/>
  <c r="A69" i="9"/>
  <c r="A26" i="9"/>
  <c r="A38" i="9"/>
  <c r="A46" i="9"/>
  <c r="A29" i="9"/>
  <c r="A87" i="9"/>
  <c r="A100" i="9"/>
  <c r="A54" i="9"/>
  <c r="A71" i="9"/>
  <c r="A61" i="9"/>
  <c r="A44" i="9"/>
  <c r="A24" i="9"/>
  <c r="A95" i="9"/>
  <c r="A83" i="9"/>
  <c r="A16" i="9"/>
  <c r="A70" i="9"/>
  <c r="A74" i="9"/>
  <c r="A66" i="9"/>
  <c r="A86" i="9"/>
  <c r="A17" i="9"/>
  <c r="A63" i="9"/>
  <c r="A82" i="9"/>
  <c r="A81" i="9"/>
  <c r="A57" i="9"/>
  <c r="A41" i="9"/>
  <c r="A78" i="9"/>
  <c r="A45" i="9"/>
  <c r="A39" i="9"/>
  <c r="A48" i="9"/>
  <c r="A75" i="9"/>
  <c r="A10" i="9"/>
  <c r="A28" i="9"/>
  <c r="A35" i="9"/>
  <c r="A110" i="9"/>
  <c r="A102" i="9"/>
  <c r="A42" i="9"/>
  <c r="A52" i="9"/>
  <c r="A18" i="9"/>
  <c r="A79" i="9"/>
  <c r="A105" i="9"/>
  <c r="A20" i="9"/>
  <c r="A85" i="9"/>
  <c r="A65" i="9"/>
  <c r="A32" i="9"/>
  <c r="A96" i="9"/>
  <c r="A27" i="9"/>
  <c r="A94" i="9"/>
  <c r="A14" i="9"/>
  <c r="A36" i="9"/>
  <c r="A22" i="9"/>
  <c r="A64" i="9"/>
  <c r="A37" i="9"/>
  <c r="A92" i="9"/>
  <c r="A109" i="9"/>
  <c r="A31" i="9"/>
  <c r="A111" i="9"/>
  <c r="A67" i="9"/>
  <c r="A99" i="9"/>
  <c r="A56" i="9"/>
  <c r="A98" i="9"/>
  <c r="A97" i="9"/>
  <c r="A12" i="9"/>
  <c r="A106" i="9"/>
  <c r="A15" i="9"/>
  <c r="A43" i="9"/>
  <c r="A76" i="9"/>
  <c r="A89" i="9"/>
  <c r="A80" i="9"/>
  <c r="A34" i="9"/>
  <c r="A88" i="9"/>
  <c r="A62" i="9"/>
  <c r="A107" i="9"/>
  <c r="A11" i="9"/>
  <c r="A77" i="9"/>
  <c r="A9" i="9"/>
  <c r="A93" i="9"/>
  <c r="A55" i="9"/>
  <c r="A25" i="9"/>
  <c r="A21" i="9"/>
  <c r="A104" i="9"/>
  <c r="A40" i="9"/>
  <c r="A91" i="9"/>
  <c r="A13" i="9"/>
  <c r="A90" i="9"/>
  <c r="A84" i="9"/>
  <c r="A49" i="9"/>
  <c r="A59" i="9"/>
  <c r="A101" i="9"/>
  <c r="A8" i="7"/>
  <c r="A76" i="7"/>
  <c r="A59" i="7"/>
  <c r="A21" i="7"/>
  <c r="A106" i="7"/>
  <c r="A41" i="7"/>
  <c r="A31" i="7"/>
  <c r="A22" i="7"/>
  <c r="A66" i="7"/>
  <c r="A46" i="7"/>
  <c r="A3" i="7"/>
  <c r="A40" i="7"/>
  <c r="A24" i="7"/>
  <c r="A20" i="7"/>
  <c r="A29" i="7"/>
  <c r="A5" i="7"/>
  <c r="A44" i="7"/>
  <c r="A110" i="7"/>
  <c r="A88" i="7"/>
  <c r="A75" i="7"/>
  <c r="A63" i="7"/>
  <c r="A48" i="7"/>
  <c r="A90" i="7"/>
  <c r="A79" i="7"/>
  <c r="A28" i="7"/>
  <c r="A27" i="7"/>
  <c r="A13" i="7"/>
  <c r="A15" i="7"/>
  <c r="A64" i="7"/>
  <c r="A55" i="7"/>
  <c r="A19" i="7"/>
  <c r="A34" i="7"/>
  <c r="A94" i="7"/>
  <c r="A82" i="7"/>
  <c r="A58" i="7"/>
  <c r="A87" i="7"/>
  <c r="A99" i="7"/>
  <c r="A11" i="7"/>
  <c r="A50" i="7"/>
  <c r="A108" i="7"/>
  <c r="A56" i="7"/>
  <c r="A7" i="7"/>
  <c r="A113" i="7"/>
  <c r="A73" i="7"/>
  <c r="A53" i="7"/>
  <c r="A77" i="7"/>
  <c r="A33" i="7"/>
  <c r="A54" i="7"/>
  <c r="A95" i="7"/>
  <c r="A17" i="7"/>
  <c r="A70" i="7"/>
  <c r="A51" i="7"/>
  <c r="A49" i="7"/>
  <c r="A57" i="7"/>
  <c r="A112" i="7"/>
  <c r="A45" i="7"/>
  <c r="A72" i="7"/>
  <c r="A85" i="7"/>
  <c r="A104" i="7"/>
  <c r="A6" i="7"/>
  <c r="A42" i="7"/>
  <c r="A18" i="7"/>
  <c r="A10" i="7"/>
  <c r="A86" i="7"/>
  <c r="A84" i="7"/>
  <c r="A39" i="7"/>
  <c r="A103" i="7"/>
  <c r="A52" i="7"/>
  <c r="A16" i="7"/>
  <c r="A67" i="7"/>
  <c r="A68" i="7"/>
  <c r="A78" i="7"/>
  <c r="A109" i="7"/>
  <c r="A89" i="7"/>
  <c r="A97" i="7"/>
  <c r="A25" i="7"/>
  <c r="A35" i="7"/>
  <c r="A101" i="7"/>
  <c r="A92" i="7"/>
  <c r="A43" i="7"/>
  <c r="A91" i="7"/>
  <c r="A9" i="7"/>
  <c r="A71" i="7"/>
  <c r="A111" i="7"/>
  <c r="A37" i="7"/>
  <c r="A100" i="7"/>
  <c r="A96" i="7"/>
  <c r="A12" i="7"/>
  <c r="A81" i="7"/>
  <c r="A65" i="7"/>
  <c r="A23" i="7"/>
  <c r="A61" i="7"/>
  <c r="A32" i="7"/>
  <c r="A83" i="7"/>
  <c r="A14" i="7"/>
  <c r="A62" i="7"/>
  <c r="A38" i="7"/>
  <c r="A26" i="7"/>
  <c r="A102" i="7"/>
</calcChain>
</file>

<file path=xl/comments1.xml><?xml version="1.0" encoding="utf-8"?>
<comments xmlns="http://schemas.openxmlformats.org/spreadsheetml/2006/main">
  <authors>
    <author>lazi</author>
  </authors>
  <commentList>
    <comment ref="C112" authorId="0">
      <text>
        <r>
          <rPr>
            <b/>
            <sz val="9"/>
            <color indexed="81"/>
            <rFont val="Segoe UI"/>
            <family val="2"/>
            <charset val="238"/>
          </rPr>
          <t>lazi:</t>
        </r>
        <r>
          <rPr>
            <sz val="9"/>
            <color indexed="81"/>
            <rFont val="Segoe UI"/>
            <family val="2"/>
            <charset val="238"/>
          </rPr>
          <t xml:space="preserve">
Nem jött</t>
        </r>
      </text>
    </comment>
    <comment ref="C113" authorId="0">
      <text>
        <r>
          <rPr>
            <b/>
            <sz val="9"/>
            <color indexed="81"/>
            <rFont val="Segoe UI"/>
            <family val="2"/>
            <charset val="238"/>
          </rPr>
          <t>lazi:</t>
        </r>
        <r>
          <rPr>
            <sz val="9"/>
            <color indexed="81"/>
            <rFont val="Segoe UI"/>
            <family val="2"/>
            <charset val="238"/>
          </rPr>
          <t xml:space="preserve">
Nem jött</t>
        </r>
      </text>
    </comment>
  </commentList>
</comments>
</file>

<file path=xl/comments2.xml><?xml version="1.0" encoding="utf-8"?>
<comments xmlns="http://schemas.openxmlformats.org/spreadsheetml/2006/main">
  <authors>
    <author>lazi</author>
  </authors>
  <commentList>
    <comment ref="D28" authorId="0">
      <text>
        <r>
          <rPr>
            <b/>
            <sz val="9"/>
            <color indexed="81"/>
            <rFont val="Segoe UI"/>
            <family val="2"/>
            <charset val="238"/>
          </rPr>
          <t>lazi:</t>
        </r>
        <r>
          <rPr>
            <sz val="9"/>
            <color indexed="81"/>
            <rFont val="Segoe UI"/>
            <family val="2"/>
            <charset val="238"/>
          </rPr>
          <t xml:space="preserve">
Nem jött</t>
        </r>
      </text>
    </comment>
    <comment ref="D90" authorId="0">
      <text>
        <r>
          <rPr>
            <b/>
            <sz val="9"/>
            <color indexed="81"/>
            <rFont val="Segoe UI"/>
            <family val="2"/>
            <charset val="238"/>
          </rPr>
          <t>lazi:</t>
        </r>
        <r>
          <rPr>
            <sz val="9"/>
            <color indexed="81"/>
            <rFont val="Segoe UI"/>
            <family val="2"/>
            <charset val="238"/>
          </rPr>
          <t xml:space="preserve">
Nem jött</t>
        </r>
      </text>
    </comment>
  </commentList>
</comments>
</file>

<file path=xl/comments3.xml><?xml version="1.0" encoding="utf-8"?>
<comments xmlns="http://schemas.openxmlformats.org/spreadsheetml/2006/main">
  <authors>
    <author>lazi</author>
  </authors>
  <commentList>
    <comment ref="C47" authorId="0">
      <text>
        <r>
          <rPr>
            <b/>
            <sz val="9"/>
            <color indexed="81"/>
            <rFont val="Segoe UI"/>
            <family val="2"/>
            <charset val="238"/>
          </rPr>
          <t>lazi:</t>
        </r>
        <r>
          <rPr>
            <sz val="9"/>
            <color indexed="81"/>
            <rFont val="Segoe UI"/>
            <family val="2"/>
            <charset val="238"/>
          </rPr>
          <t xml:space="preserve">
Nem jött</t>
        </r>
      </text>
    </comment>
    <comment ref="C98" authorId="0">
      <text>
        <r>
          <rPr>
            <b/>
            <sz val="9"/>
            <color indexed="81"/>
            <rFont val="Segoe UI"/>
            <family val="2"/>
            <charset val="238"/>
          </rPr>
          <t>lazi:</t>
        </r>
        <r>
          <rPr>
            <sz val="9"/>
            <color indexed="81"/>
            <rFont val="Segoe UI"/>
            <family val="2"/>
            <charset val="238"/>
          </rPr>
          <t xml:space="preserve">
Nem jött</t>
        </r>
      </text>
    </comment>
  </commentList>
</comments>
</file>

<file path=xl/sharedStrings.xml><?xml version="1.0" encoding="utf-8"?>
<sst xmlns="http://schemas.openxmlformats.org/spreadsheetml/2006/main" count="1632" uniqueCount="312">
  <si>
    <t>Kar</t>
  </si>
  <si>
    <t>Debreceni Egyetem</t>
  </si>
  <si>
    <t>Informatikai Kar</t>
  </si>
  <si>
    <t>Uzonyi Noémi</t>
  </si>
  <si>
    <t>Roszpapa Dávid</t>
  </si>
  <si>
    <t>Létai Zoltán</t>
  </si>
  <si>
    <t>Stempel Richárd</t>
  </si>
  <si>
    <t>Dobos Nóra</t>
  </si>
  <si>
    <t>Király Bence</t>
  </si>
  <si>
    <t>Mándoki Sára</t>
  </si>
  <si>
    <t>Németh Ilona</t>
  </si>
  <si>
    <t>Budapesti Gazdasági Egyetem</t>
  </si>
  <si>
    <t>Rendes Szabolcs Árpád</t>
  </si>
  <si>
    <t>Juhász Martin Zsolt</t>
  </si>
  <si>
    <t>Goór Vanessza Szonja</t>
  </si>
  <si>
    <t>Varga Zsolt Sándor</t>
  </si>
  <si>
    <t>Nemzeti Közszolgálati Egyetem</t>
  </si>
  <si>
    <t>Víztudományi</t>
  </si>
  <si>
    <t>Vida Zsuzsanna</t>
  </si>
  <si>
    <t>Lisztes Lilla</t>
  </si>
  <si>
    <t>Görög Szilvia</t>
  </si>
  <si>
    <t>Abonyi Balázs</t>
  </si>
  <si>
    <t>ELTE</t>
  </si>
  <si>
    <t>TTK</t>
  </si>
  <si>
    <t>Baglyas Márton</t>
  </si>
  <si>
    <t>Dunaújvárosi Egyetem</t>
  </si>
  <si>
    <t>Tokai Viktória</t>
  </si>
  <si>
    <t>Zsolnai Zsófia</t>
  </si>
  <si>
    <t>Kató Dávid Károly</t>
  </si>
  <si>
    <t>Óbudai Egyetem</t>
  </si>
  <si>
    <t>Neumann János Informatikai Kar</t>
  </si>
  <si>
    <t>Békéssy Herman András</t>
  </si>
  <si>
    <t>Molnár Zsanett Teréz</t>
  </si>
  <si>
    <t>Póka Dezső Roland</t>
  </si>
  <si>
    <t>Csatlós Péter</t>
  </si>
  <si>
    <t>Mészáros Eszter</t>
  </si>
  <si>
    <t>Kertész Dóra Erika</t>
  </si>
  <si>
    <t>Barta Edit</t>
  </si>
  <si>
    <t>Schmidt Henrietta</t>
  </si>
  <si>
    <t>Közgazdaságtudományi Kar</t>
  </si>
  <si>
    <t>Gombosi Melánia</t>
  </si>
  <si>
    <t>Sinka Júlia</t>
  </si>
  <si>
    <t>Takács Petra Rebeka</t>
  </si>
  <si>
    <t>Környei Gábor Máté</t>
  </si>
  <si>
    <t>Filip Dominik</t>
  </si>
  <si>
    <t>Juhász Zsolt</t>
  </si>
  <si>
    <t>Pápics Patrik</t>
  </si>
  <si>
    <t>Szmolnik Laura</t>
  </si>
  <si>
    <t>Pannon Egyetem</t>
  </si>
  <si>
    <t>Mérnöki Kar</t>
  </si>
  <si>
    <t>Fütyű Júlia</t>
  </si>
  <si>
    <t>Kónya Imre Dávid</t>
  </si>
  <si>
    <t>Harta Péter</t>
  </si>
  <si>
    <t>Csizmadia Máté</t>
  </si>
  <si>
    <t>Gyürefi András</t>
  </si>
  <si>
    <t>Suhayda Viola</t>
  </si>
  <si>
    <t>Derkics Bence</t>
  </si>
  <si>
    <t>Kandó Kálmán Villamosmérnöki Kar</t>
  </si>
  <si>
    <t>Szűcs Norbert</t>
  </si>
  <si>
    <t>Németh Kevin</t>
  </si>
  <si>
    <t>Steimann György</t>
  </si>
  <si>
    <t>Műszaki és Informatikai Kar</t>
  </si>
  <si>
    <t>Truong Vu Hiep</t>
  </si>
  <si>
    <t>Burián Máté</t>
  </si>
  <si>
    <t>Zalavári Bálint</t>
  </si>
  <si>
    <t>Mayer Roland István</t>
  </si>
  <si>
    <t>Budapesti Corvinus Egyetem</t>
  </si>
  <si>
    <t>Jakó Fanni</t>
  </si>
  <si>
    <t>Barna István</t>
  </si>
  <si>
    <t>Szemán Krisztián</t>
  </si>
  <si>
    <t>Loboda András</t>
  </si>
  <si>
    <t>Műszaki Informatikai Kar</t>
  </si>
  <si>
    <t>Győrfi-Bátori András</t>
  </si>
  <si>
    <t>Halmosi Bence</t>
  </si>
  <si>
    <t>Fülöp Ákos</t>
  </si>
  <si>
    <t>Besenyei Szebasztián</t>
  </si>
  <si>
    <t>GPK</t>
  </si>
  <si>
    <t>Zsíros Ádám</t>
  </si>
  <si>
    <t>Cserna Koppány Levente</t>
  </si>
  <si>
    <t>Kósa Szilárd</t>
  </si>
  <si>
    <t>Széles Katalin</t>
  </si>
  <si>
    <t>VIK</t>
  </si>
  <si>
    <t>Juhos Attila</t>
  </si>
  <si>
    <t>Holczer András</t>
  </si>
  <si>
    <t>Deák Elemér Dávid</t>
  </si>
  <si>
    <t>Telekes Márton Gábor</t>
  </si>
  <si>
    <t>VBK</t>
  </si>
  <si>
    <t>Talyigás Gergely</t>
  </si>
  <si>
    <t>Papp Marcell</t>
  </si>
  <si>
    <t>Horváth József Áron</t>
  </si>
  <si>
    <t>Papp Ábrahám</t>
  </si>
  <si>
    <t>Han Máté Csaba</t>
  </si>
  <si>
    <t>Miskolci Egyetem</t>
  </si>
  <si>
    <t>Gépészmérnöki és Informatikai Kar</t>
  </si>
  <si>
    <t>Szalai Dávid</t>
  </si>
  <si>
    <t>Madarász Kata</t>
  </si>
  <si>
    <t>Taskó Levente</t>
  </si>
  <si>
    <t>Kopcsó Dániel</t>
  </si>
  <si>
    <t>Bánki Donát Gépész és Biztonságtechnikai Mérnöki Kar</t>
  </si>
  <si>
    <t>Bellusz Attila</t>
  </si>
  <si>
    <t>Király Krisztián</t>
  </si>
  <si>
    <t>Matúz Máté</t>
  </si>
  <si>
    <t>Kis-Bakos Nóra</t>
  </si>
  <si>
    <t>Vámos Dávid</t>
  </si>
  <si>
    <t>Fonyó Viktória</t>
  </si>
  <si>
    <t>Nagy Gergő</t>
  </si>
  <si>
    <t>Komáromi Mátyás</t>
  </si>
  <si>
    <t>Marx János</t>
  </si>
  <si>
    <t>Magyar Csaba</t>
  </si>
  <si>
    <t>Rankl Fanni</t>
  </si>
  <si>
    <t>Szűcs Tamás</t>
  </si>
  <si>
    <t>Műszaki Kar</t>
  </si>
  <si>
    <t>Salánki Dániel</t>
  </si>
  <si>
    <t>Lazsádi Áron</t>
  </si>
  <si>
    <t>Hagymássy Gábor</t>
  </si>
  <si>
    <t>Pázmány Péter Katolikus Egyetem</t>
  </si>
  <si>
    <t>Információs Technlógiai és Bionikai Kar</t>
  </si>
  <si>
    <t>Csanálosi Balázs</t>
  </si>
  <si>
    <t>Farkas Domonkos László</t>
  </si>
  <si>
    <t>Szent István Egyetem</t>
  </si>
  <si>
    <t>Gépészmérnöki Kar</t>
  </si>
  <si>
    <t>Adamik Győző</t>
  </si>
  <si>
    <t>Czakó Patrik Roland</t>
  </si>
  <si>
    <t>Eperjesi Gábor</t>
  </si>
  <si>
    <t>Körmöczi Dávid</t>
  </si>
  <si>
    <t>Szegedi Tudományegyetem</t>
  </si>
  <si>
    <t>Varga Szilárd</t>
  </si>
  <si>
    <t>Tran Do Tuong Huan</t>
  </si>
  <si>
    <t>Kakuszi Ádám</t>
  </si>
  <si>
    <t>Gale Tibor</t>
  </si>
  <si>
    <t>Kereskedelmi, Vendéglátóipari és Idegenforgalmi Kar</t>
  </si>
  <si>
    <t>Külkereskedelmi Kar</t>
  </si>
  <si>
    <t xml:space="preserve">Hadtudományi és Honvédtisztképző Kar </t>
  </si>
  <si>
    <t>Ybl Miklós Építéstudományi Kar</t>
  </si>
  <si>
    <t>Pénzügyi és Számviteli Kar</t>
  </si>
  <si>
    <t>Jurky Balázs</t>
  </si>
  <si>
    <t>Prokai László</t>
  </si>
  <si>
    <t>Kácsándi Gábor</t>
  </si>
  <si>
    <t>Farkas Mónika</t>
  </si>
  <si>
    <t>Építész Kar</t>
  </si>
  <si>
    <t>Hallgató Neve</t>
  </si>
  <si>
    <t>Csorba Benjamin</t>
  </si>
  <si>
    <t>Keleti Károly Gazdasági kar</t>
  </si>
  <si>
    <t>Rejtő Sándor Könnyűipar és Környezetmérnöki Kar</t>
  </si>
  <si>
    <t>Szabó Eszter</t>
  </si>
  <si>
    <t>Csutak Balázs</t>
  </si>
  <si>
    <t>Pécsi Tudomány egyetem</t>
  </si>
  <si>
    <t>Bakos Benjamin</t>
  </si>
  <si>
    <t>Ferenczi Márk</t>
  </si>
  <si>
    <t>1.</t>
  </si>
  <si>
    <t>2.</t>
  </si>
  <si>
    <t>3.</t>
  </si>
  <si>
    <t>4.</t>
  </si>
  <si>
    <t>5.</t>
  </si>
  <si>
    <t>Sum</t>
  </si>
  <si>
    <t>Budapesti Műszaki és Gazdaságtudományi Egyetem</t>
  </si>
  <si>
    <t xml:space="preserve">Intézmény </t>
  </si>
  <si>
    <t xml:space="preserve">Alba Regia Műszaki Kar </t>
  </si>
  <si>
    <t>Kód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</si>
  <si>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</si>
  <si>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</si>
  <si>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</si>
  <si>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</si>
  <si>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</si>
  <si>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</si>
  <si>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</si>
  <si>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</si>
  <si>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</si>
  <si>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</si>
  <si>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</si>
  <si>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</si>
  <si>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</si>
  <si>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</si>
  <si>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</si>
  <si>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</si>
  <si>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</si>
  <si>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</si>
  <si>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</si>
  <si>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</si>
  <si>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</si>
  <si>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</si>
  <si>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</si>
  <si>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</si>
  <si>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</si>
  <si>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</si>
  <si>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</si>
  <si>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</si>
  <si>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</si>
  <si>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</si>
  <si>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</si>
  <si>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</si>
  <si>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</si>
  <si>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</si>
  <si>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</si>
  <si>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</si>
  <si>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</si>
  <si>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</si>
  <si>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</si>
  <si>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</si>
  <si>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</si>
  <si>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</si>
  <si>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</si>
  <si>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</si>
  <si>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</si>
  <si>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</si>
  <si>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</si>
  <si>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</si>
  <si>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</si>
  <si>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</si>
  <si>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</si>
  <si>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</si>
  <si>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</si>
  <si>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</si>
  <si>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</si>
  <si>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</si>
  <si>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</si>
  <si>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</si>
  <si>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</si>
  <si>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</si>
  <si>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</si>
  <si>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</si>
  <si>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</si>
  <si>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</si>
  <si>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</si>
  <si>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</si>
  <si>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</si>
  <si>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</si>
  <si>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</si>
  <si>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</si>
  <si>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</si>
  <si>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</si>
  <si>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</si>
  <si>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</si>
  <si>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</si>
  <si>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</si>
  <si>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</si>
  <si>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</si>
  <si>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</si>
  <si>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</si>
  <si>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</si>
  <si>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</si>
  <si>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</si>
  <si>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</si>
  <si>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</si>
  <si>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</si>
  <si>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</si>
  <si>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</si>
  <si>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</si>
  <si>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</si>
  <si>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</si>
  <si>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</si>
  <si>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</si>
  <si>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</si>
  <si>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</si>
  <si>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</si>
  <si>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</si>
  <si>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</si>
  <si>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</si>
  <si>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</si>
  <si>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</si>
  <si>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</si>
  <si>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</si>
  <si>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</si>
  <si>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</si>
  <si>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X</t>
  </si>
  <si>
    <t>Hely</t>
  </si>
  <si>
    <t>Vecsernyés Anita</t>
  </si>
  <si>
    <t>Németh Flóra Boróka</t>
  </si>
  <si>
    <t>Vághy Mihály András</t>
  </si>
  <si>
    <t>Eötvös Lóránd Tudományegyetem</t>
  </si>
  <si>
    <t>Természettudományi Rar</t>
  </si>
  <si>
    <t>Pépészmérnöki Kar</t>
  </si>
  <si>
    <t>Villamosmérnöki és Informatikai Kar</t>
  </si>
  <si>
    <t>Vegyészmérnöki és Biomérnöki Kar</t>
  </si>
  <si>
    <t>Természettudományi Kar</t>
  </si>
  <si>
    <t>Víztudományi Kar</t>
  </si>
  <si>
    <t>Keleti Károly Gazdasági Kar</t>
  </si>
  <si>
    <t>Vegyész és Biomérnöki Kar</t>
  </si>
  <si>
    <t>Csapat eredmény</t>
  </si>
  <si>
    <t>Helyezés</t>
  </si>
  <si>
    <t>Egyéni helyezés</t>
  </si>
  <si>
    <t>Feladatra kapott átlag pontszám</t>
  </si>
  <si>
    <t>Összes</t>
  </si>
  <si>
    <t>Csapat Helyezés</t>
  </si>
  <si>
    <t>I.</t>
  </si>
  <si>
    <t>II.</t>
  </si>
  <si>
    <t>III.</t>
  </si>
  <si>
    <t>IV.</t>
  </si>
  <si>
    <t>V.</t>
  </si>
  <si>
    <t>VI.</t>
  </si>
  <si>
    <t>VII.</t>
  </si>
  <si>
    <t>VIII.</t>
  </si>
  <si>
    <t>IX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</si>
  <si>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</si>
  <si>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</si>
  <si>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</si>
  <si>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</si>
  <si>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</si>
  <si>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</si>
  <si>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</si>
  <si>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</si>
  <si>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</si>
  <si>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XX.</t>
  </si>
  <si>
    <t>XXI.</t>
  </si>
  <si>
    <t>XXII.</t>
  </si>
  <si>
    <t>XXIII.</t>
  </si>
  <si>
    <t>XXIV.</t>
  </si>
  <si>
    <t>XXV.</t>
  </si>
  <si>
    <t>XXVI.</t>
  </si>
  <si>
    <t>XXVII.</t>
  </si>
  <si>
    <t>XXVIII.</t>
  </si>
  <si>
    <t>XXIX.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</si>
</sst>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/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0" xfId="0" applyFont="1" applyFill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43" fontId="19" fillId="34" borderId="12" xfId="42" applyFont="1" applyFill="1" applyBorder="1" applyAlignment="1">
      <alignment horizontal="center" vertical="center"/>
    </xf>
    <xf numFmtId="43" fontId="19" fillId="34" borderId="13" xfId="42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34" borderId="17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8" xfId="0" applyFont="1" applyFill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 wrapText="1"/>
    </xf>
    <xf numFmtId="0" fontId="18" fillId="36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vertical="center" wrapText="1"/>
    </xf>
    <xf numFmtId="0" fontId="19" fillId="35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 wrapText="1"/>
    </xf>
    <xf numFmtId="0" fontId="19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 wrapText="1"/>
    </xf>
    <xf numFmtId="0" fontId="19" fillId="34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 wrapText="1"/>
    </xf>
    <xf numFmtId="43" fontId="19" fillId="34" borderId="11" xfId="42" applyFont="1" applyFill="1" applyBorder="1" applyAlignment="1">
      <alignment horizontal="center" vertical="center"/>
    </xf>
    <xf numFmtId="43" fontId="19" fillId="34" borderId="12" xfId="42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34" borderId="10" xfId="0" applyFont="1" applyFill="1" applyBorder="1" applyAlignment="1">
      <alignment horizontal="center"/>
    </xf>
  </cellXfs>
  <cellStyles count="43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Ezres" xfId="42" builtinId="3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</sheetPr>
  <dimension ref="A1:K114"/>
  <sheetViews>
    <sheetView topLeftCell="A89" workbookViewId="0">
      <selection activeCell="M10" sqref="M10"/>
    </sheetView>
  </sheetViews>
  <sheetFormatPr defaultColWidth="9.109375" defaultRowHeight="18" x14ac:dyDescent="0.3"/>
  <cols>
    <col min="1" max="2" width="8.6640625" style="8" customWidth="1"/>
    <col min="3" max="3" width="28.109375" style="8" customWidth="1"/>
    <col min="4" max="4" width="25.5546875" style="10" customWidth="1"/>
    <col min="5" max="5" width="32" style="8" customWidth="1"/>
    <col min="6" max="11" width="13.44140625" style="12" bestFit="1" customWidth="1"/>
    <col min="12" max="16384" width="9.109375" style="12"/>
  </cols>
  <sheetData>
    <row r="1" spans="1:11" s="5" customFormat="1" x14ac:dyDescent="0.3">
      <c r="A1" s="15" t="s">
        <v>265</v>
      </c>
      <c r="B1" s="16" t="s">
        <v>158</v>
      </c>
      <c r="C1" s="16" t="s">
        <v>140</v>
      </c>
      <c r="D1" s="16" t="s">
        <v>156</v>
      </c>
      <c r="E1" s="16" t="s">
        <v>0</v>
      </c>
      <c r="F1" s="16" t="s">
        <v>149</v>
      </c>
      <c r="G1" s="16" t="s">
        <v>150</v>
      </c>
      <c r="H1" s="16" t="s">
        <v>151</v>
      </c>
      <c r="I1" s="16" t="s">
        <v>152</v>
      </c>
      <c r="J1" s="16" t="s">
        <v>153</v>
      </c>
      <c r="K1" s="17" t="s">
        <v>282</v>
      </c>
    </row>
    <row r="2" spans="1:11" ht="54" x14ac:dyDescent="0.3">
      <c r="A2" s="25" t="s">
        <v>149</v>
      </c>
      <c r="B2" s="26" t="s">
        <v>210</v>
      </c>
      <c r="C2" s="26" t="s">
        <v>85</v>
      </c>
      <c r="D2" s="27" t="s">
        <v>155</v>
      </c>
      <c r="E2" s="27" t="s">
        <v>272</v>
      </c>
      <c r="F2" s="26">
        <f>VLOOKUP($B2,'Eredmény kód szerint'!$A$1:$G$111,2,0)</f>
        <v>20</v>
      </c>
      <c r="G2" s="26">
        <f>VLOOKUP($B2,'Eredmény kód szerint'!$A$1:$G$111,3,0)</f>
        <v>20</v>
      </c>
      <c r="H2" s="26">
        <f>VLOOKUP($B2,'Eredmény kód szerint'!$A$1:$G$111,4,0)</f>
        <v>18</v>
      </c>
      <c r="I2" s="26">
        <f>VLOOKUP($B2,'Eredmény kód szerint'!$A$1:$G$111,5,0)</f>
        <v>20</v>
      </c>
      <c r="J2" s="26">
        <f>VLOOKUP($B2,'Eredmény kód szerint'!$A$1:$G$111,6,0)</f>
        <v>17</v>
      </c>
      <c r="K2" s="28">
        <f t="shared" ref="K2:K33" si="0">SUM(F2:J2)</f>
        <v>95</v>
      </c>
    </row>
    <row r="3" spans="1:11" ht="36" x14ac:dyDescent="0.3">
      <c r="A3" s="25" t="s">
        <v>150</v>
      </c>
      <c r="B3" s="26" t="s">
        <v>195</v>
      </c>
      <c r="C3" s="26" t="s">
        <v>106</v>
      </c>
      <c r="D3" s="27" t="s">
        <v>269</v>
      </c>
      <c r="E3" s="27" t="s">
        <v>2</v>
      </c>
      <c r="F3" s="26">
        <f>VLOOKUP($B3,'Eredmény kód szerint'!$A$1:$G$111,2,0)</f>
        <v>20</v>
      </c>
      <c r="G3" s="26">
        <f>VLOOKUP($B3,'Eredmény kód szerint'!$A$1:$G$111,3,0)</f>
        <v>10</v>
      </c>
      <c r="H3" s="26">
        <f>VLOOKUP($B3,'Eredmény kód szerint'!$A$1:$G$111,4,0)</f>
        <v>16</v>
      </c>
      <c r="I3" s="26">
        <f>VLOOKUP($B3,'Eredmény kód szerint'!$A$1:$G$111,5,0)</f>
        <v>20</v>
      </c>
      <c r="J3" s="26">
        <f>VLOOKUP($B3,'Eredmény kód szerint'!$A$1:$G$111,6,0)</f>
        <v>17</v>
      </c>
      <c r="K3" s="28">
        <f t="shared" si="0"/>
        <v>83</v>
      </c>
    </row>
    <row r="4" spans="1:11" ht="54" x14ac:dyDescent="0.3">
      <c r="A4" s="25" t="s">
        <v>151</v>
      </c>
      <c r="B4" s="26" t="s">
        <v>175</v>
      </c>
      <c r="C4" s="26" t="s">
        <v>80</v>
      </c>
      <c r="D4" s="27" t="s">
        <v>155</v>
      </c>
      <c r="E4" s="27" t="s">
        <v>120</v>
      </c>
      <c r="F4" s="26">
        <f>VLOOKUP($B4,'Eredmény kód szerint'!$A$1:$G$111,2,0)</f>
        <v>20</v>
      </c>
      <c r="G4" s="26">
        <f>VLOOKUP($B4,'Eredmény kód szerint'!$A$1:$G$111,3,0)</f>
        <v>7</v>
      </c>
      <c r="H4" s="26">
        <f>VLOOKUP($B4,'Eredmény kód szerint'!$A$1:$G$111,4,0)</f>
        <v>20</v>
      </c>
      <c r="I4" s="26">
        <f>VLOOKUP($B4,'Eredmény kód szerint'!$A$1:$G$111,5,0)</f>
        <v>16</v>
      </c>
      <c r="J4" s="26">
        <f>VLOOKUP($B4,'Eredmény kód szerint'!$A$1:$G$111,6,0)</f>
        <v>17</v>
      </c>
      <c r="K4" s="28">
        <f t="shared" si="0"/>
        <v>80</v>
      </c>
    </row>
    <row r="5" spans="1:11" ht="36" x14ac:dyDescent="0.3">
      <c r="A5" s="25" t="s">
        <v>152</v>
      </c>
      <c r="B5" s="26" t="s">
        <v>233</v>
      </c>
      <c r="C5" s="26" t="s">
        <v>145</v>
      </c>
      <c r="D5" s="27" t="s">
        <v>115</v>
      </c>
      <c r="E5" s="27" t="s">
        <v>116</v>
      </c>
      <c r="F5" s="26">
        <f>VLOOKUP($B5,'Eredmény kód szerint'!$A$1:$G$111,2,0)</f>
        <v>20</v>
      </c>
      <c r="G5" s="26">
        <f>VLOOKUP($B5,'Eredmény kód szerint'!$A$1:$G$111,3,0)</f>
        <v>20</v>
      </c>
      <c r="H5" s="26">
        <f>VLOOKUP($B5,'Eredmény kód szerint'!$A$1:$G$111,4,0)</f>
        <v>1</v>
      </c>
      <c r="I5" s="26">
        <f>VLOOKUP($B5,'Eredmény kód szerint'!$A$1:$G$111,5,0)</f>
        <v>20</v>
      </c>
      <c r="J5" s="26">
        <f>VLOOKUP($B5,'Eredmény kód szerint'!$A$1:$G$111,6,0)</f>
        <v>18</v>
      </c>
      <c r="K5" s="28">
        <f t="shared" si="0"/>
        <v>79</v>
      </c>
    </row>
    <row r="6" spans="1:11" ht="36" x14ac:dyDescent="0.3">
      <c r="A6" s="25" t="s">
        <v>153</v>
      </c>
      <c r="B6" s="26" t="s">
        <v>204</v>
      </c>
      <c r="C6" s="26" t="s">
        <v>141</v>
      </c>
      <c r="D6" s="27" t="s">
        <v>269</v>
      </c>
      <c r="E6" s="27" t="s">
        <v>270</v>
      </c>
      <c r="F6" s="26">
        <f>VLOOKUP($B6,'Eredmény kód szerint'!$A$1:$G$111,2,0)</f>
        <v>19</v>
      </c>
      <c r="G6" s="26">
        <f>VLOOKUP($B6,'Eredmény kód szerint'!$A$1:$G$111,3,0)</f>
        <v>20</v>
      </c>
      <c r="H6" s="26">
        <f>VLOOKUP($B6,'Eredmény kód szerint'!$A$1:$G$111,4,0)</f>
        <v>20</v>
      </c>
      <c r="I6" s="26">
        <f>VLOOKUP($B6,'Eredmény kód szerint'!$A$1:$G$111,5,0)</f>
        <v>0</v>
      </c>
      <c r="J6" s="26">
        <f>VLOOKUP($B6,'Eredmény kód szerint'!$A$1:$G$111,6,0)</f>
        <v>19</v>
      </c>
      <c r="K6" s="28">
        <f t="shared" si="0"/>
        <v>78</v>
      </c>
    </row>
    <row r="7" spans="1:11" ht="36" x14ac:dyDescent="0.3">
      <c r="A7" s="25" t="s">
        <v>153</v>
      </c>
      <c r="B7" s="29" t="s">
        <v>261</v>
      </c>
      <c r="C7" s="29" t="s">
        <v>69</v>
      </c>
      <c r="D7" s="27" t="s">
        <v>66</v>
      </c>
      <c r="E7" s="27" t="s">
        <v>39</v>
      </c>
      <c r="F7" s="26">
        <f>VLOOKUP($B7,'Eredmény kód szerint'!$A$1:$G$111,2,0)</f>
        <v>20</v>
      </c>
      <c r="G7" s="26">
        <f>VLOOKUP($B7,'Eredmény kód szerint'!$A$1:$G$111,3,0)</f>
        <v>18</v>
      </c>
      <c r="H7" s="26">
        <f>VLOOKUP($B7,'Eredmény kód szerint'!$A$1:$G$111,4,0)</f>
        <v>20</v>
      </c>
      <c r="I7" s="26">
        <f>VLOOKUP($B7,'Eredmény kód szerint'!$A$1:$G$111,5,0)</f>
        <v>3</v>
      </c>
      <c r="J7" s="26">
        <f>VLOOKUP($B7,'Eredmény kód szerint'!$A$1:$G$111,6,0)</f>
        <v>17</v>
      </c>
      <c r="K7" s="28">
        <f t="shared" si="0"/>
        <v>78</v>
      </c>
    </row>
    <row r="8" spans="1:11" ht="54" x14ac:dyDescent="0.3">
      <c r="A8" s="25" t="s">
        <v>153</v>
      </c>
      <c r="B8" s="26" t="s">
        <v>230</v>
      </c>
      <c r="C8" s="26" t="s">
        <v>77</v>
      </c>
      <c r="D8" s="27" t="s">
        <v>155</v>
      </c>
      <c r="E8" s="27" t="s">
        <v>271</v>
      </c>
      <c r="F8" s="26">
        <f>VLOOKUP($B8,'Eredmény kód szerint'!$A$1:$G$111,2,0)</f>
        <v>20</v>
      </c>
      <c r="G8" s="26">
        <f>VLOOKUP($B8,'Eredmény kód szerint'!$A$1:$G$111,3,0)</f>
        <v>4</v>
      </c>
      <c r="H8" s="26">
        <f>VLOOKUP($B8,'Eredmény kód szerint'!$A$1:$G$111,4,0)</f>
        <v>20</v>
      </c>
      <c r="I8" s="26">
        <f>VLOOKUP($B8,'Eredmény kód szerint'!$A$1:$G$111,5,0)</f>
        <v>15</v>
      </c>
      <c r="J8" s="26">
        <f>VLOOKUP($B8,'Eredmény kód szerint'!$A$1:$G$111,6,0)</f>
        <v>19</v>
      </c>
      <c r="K8" s="28">
        <f t="shared" si="0"/>
        <v>78</v>
      </c>
    </row>
    <row r="9" spans="1:11" ht="54" x14ac:dyDescent="0.3">
      <c r="A9" s="23">
        <f t="shared" ref="A9:A33" si="1">RANK(K9,$K$2:$K$113)</f>
        <v>8</v>
      </c>
      <c r="B9" s="2" t="s">
        <v>235</v>
      </c>
      <c r="C9" s="2" t="s">
        <v>82</v>
      </c>
      <c r="D9" s="3" t="s">
        <v>155</v>
      </c>
      <c r="E9" s="3" t="s">
        <v>272</v>
      </c>
      <c r="F9" s="11">
        <f>VLOOKUP($B9,'Eredmény kód szerint'!$A$1:$G$111,2,0)</f>
        <v>20</v>
      </c>
      <c r="G9" s="11">
        <f>VLOOKUP($B9,'Eredmény kód szerint'!$A$1:$G$111,3,0)</f>
        <v>20</v>
      </c>
      <c r="H9" s="11">
        <f>VLOOKUP($B9,'Eredmény kód szerint'!$A$1:$G$111,4,0)</f>
        <v>13</v>
      </c>
      <c r="I9" s="11">
        <f>VLOOKUP($B9,'Eredmény kód szerint'!$A$1:$G$111,5,0)</f>
        <v>20</v>
      </c>
      <c r="J9" s="11">
        <f>VLOOKUP($B9,'Eredmény kód szerint'!$A$1:$G$111,6,0)</f>
        <v>4</v>
      </c>
      <c r="K9" s="18">
        <f t="shared" si="0"/>
        <v>77</v>
      </c>
    </row>
    <row r="10" spans="1:11" ht="36" x14ac:dyDescent="0.3">
      <c r="A10" s="23">
        <f t="shared" si="1"/>
        <v>9</v>
      </c>
      <c r="B10" s="4" t="s">
        <v>236</v>
      </c>
      <c r="C10" s="4" t="s">
        <v>68</v>
      </c>
      <c r="D10" s="3" t="s">
        <v>66</v>
      </c>
      <c r="E10" s="3" t="s">
        <v>39</v>
      </c>
      <c r="F10" s="11">
        <f>VLOOKUP($B10,'Eredmény kód szerint'!$A$1:$G$111,2,0)</f>
        <v>12</v>
      </c>
      <c r="G10" s="11">
        <f>VLOOKUP($B10,'Eredmény kód szerint'!$A$1:$G$111,3,0)</f>
        <v>18</v>
      </c>
      <c r="H10" s="11">
        <f>VLOOKUP($B10,'Eredmény kód szerint'!$A$1:$G$111,4,0)</f>
        <v>20</v>
      </c>
      <c r="I10" s="11">
        <f>VLOOKUP($B10,'Eredmény kód szerint'!$A$1:$G$111,5,0)</f>
        <v>7</v>
      </c>
      <c r="J10" s="11">
        <f>VLOOKUP($B10,'Eredmény kód szerint'!$A$1:$G$111,6,0)</f>
        <v>15</v>
      </c>
      <c r="K10" s="18">
        <f t="shared" si="0"/>
        <v>72</v>
      </c>
    </row>
    <row r="11" spans="1:11" ht="54" x14ac:dyDescent="0.3">
      <c r="A11" s="23">
        <f t="shared" si="1"/>
        <v>9</v>
      </c>
      <c r="B11" s="2" t="s">
        <v>159</v>
      </c>
      <c r="C11" s="2" t="s">
        <v>88</v>
      </c>
      <c r="D11" s="3" t="s">
        <v>155</v>
      </c>
      <c r="E11" s="3" t="s">
        <v>273</v>
      </c>
      <c r="F11" s="11">
        <f>VLOOKUP($B11,'Eredmény kód szerint'!$A$1:$G$111,2,0)</f>
        <v>20</v>
      </c>
      <c r="G11" s="11">
        <f>VLOOKUP($B11,'Eredmény kód szerint'!$A$1:$G$111,3,0)</f>
        <v>12</v>
      </c>
      <c r="H11" s="11">
        <f>VLOOKUP($B11,'Eredmény kód szerint'!$A$1:$G$111,4,0)</f>
        <v>7</v>
      </c>
      <c r="I11" s="11">
        <f>VLOOKUP($B11,'Eredmény kód szerint'!$A$1:$G$111,5,0)</f>
        <v>15</v>
      </c>
      <c r="J11" s="11">
        <f>VLOOKUP($B11,'Eredmény kód szerint'!$A$1:$G$111,6,0)</f>
        <v>18</v>
      </c>
      <c r="K11" s="18">
        <f t="shared" si="0"/>
        <v>72</v>
      </c>
    </row>
    <row r="12" spans="1:11" ht="54" x14ac:dyDescent="0.3">
      <c r="A12" s="23">
        <f t="shared" si="1"/>
        <v>11</v>
      </c>
      <c r="B12" s="2" t="s">
        <v>226</v>
      </c>
      <c r="C12" s="2" t="s">
        <v>79</v>
      </c>
      <c r="D12" s="3" t="s">
        <v>155</v>
      </c>
      <c r="E12" s="3" t="s">
        <v>120</v>
      </c>
      <c r="F12" s="11">
        <f>VLOOKUP($B12,'Eredmény kód szerint'!$A$1:$G$111,2,0)</f>
        <v>18</v>
      </c>
      <c r="G12" s="11" t="str">
        <f>VLOOKUP($B12,'Eredmény kód szerint'!$A$1:$G$111,3,0)</f>
        <v>X</v>
      </c>
      <c r="H12" s="11">
        <f>VLOOKUP($B12,'Eredmény kód szerint'!$A$1:$G$111,4,0)</f>
        <v>12</v>
      </c>
      <c r="I12" s="11">
        <f>VLOOKUP($B12,'Eredmény kód szerint'!$A$1:$G$111,5,0)</f>
        <v>17</v>
      </c>
      <c r="J12" s="11">
        <f>VLOOKUP($B12,'Eredmény kód szerint'!$A$1:$G$111,6,0)</f>
        <v>18</v>
      </c>
      <c r="K12" s="18">
        <f t="shared" si="0"/>
        <v>65</v>
      </c>
    </row>
    <row r="13" spans="1:11" ht="36" x14ac:dyDescent="0.3">
      <c r="A13" s="23">
        <f t="shared" si="1"/>
        <v>11</v>
      </c>
      <c r="B13" s="2" t="s">
        <v>240</v>
      </c>
      <c r="C13" s="2" t="s">
        <v>105</v>
      </c>
      <c r="D13" s="3" t="s">
        <v>269</v>
      </c>
      <c r="E13" s="3" t="s">
        <v>2</v>
      </c>
      <c r="F13" s="11">
        <f>VLOOKUP($B13,'Eredmény kód szerint'!$A$1:$G$111,2,0)</f>
        <v>20</v>
      </c>
      <c r="G13" s="11">
        <f>VLOOKUP($B13,'Eredmény kód szerint'!$A$1:$G$111,3,0)</f>
        <v>5</v>
      </c>
      <c r="H13" s="11">
        <f>VLOOKUP($B13,'Eredmény kód szerint'!$A$1:$G$111,4,0)</f>
        <v>20</v>
      </c>
      <c r="I13" s="11">
        <f>VLOOKUP($B13,'Eredmény kód szerint'!$A$1:$G$111,5,0)</f>
        <v>0</v>
      </c>
      <c r="J13" s="11">
        <f>VLOOKUP($B13,'Eredmény kód szerint'!$A$1:$G$111,6,0)</f>
        <v>20</v>
      </c>
      <c r="K13" s="18">
        <f t="shared" si="0"/>
        <v>65</v>
      </c>
    </row>
    <row r="14" spans="1:11" ht="36" x14ac:dyDescent="0.3">
      <c r="A14" s="23">
        <f t="shared" si="1"/>
        <v>13</v>
      </c>
      <c r="B14" s="2" t="s">
        <v>229</v>
      </c>
      <c r="C14" s="2" t="s">
        <v>104</v>
      </c>
      <c r="D14" s="3" t="s">
        <v>269</v>
      </c>
      <c r="E14" s="3" t="s">
        <v>2</v>
      </c>
      <c r="F14" s="11">
        <f>VLOOKUP($B14,'Eredmény kód szerint'!$A$1:$G$111,2,0)</f>
        <v>20</v>
      </c>
      <c r="G14" s="11">
        <f>VLOOKUP($B14,'Eredmény kód szerint'!$A$1:$G$111,3,0)</f>
        <v>4</v>
      </c>
      <c r="H14" s="11">
        <f>VLOOKUP($B14,'Eredmény kód szerint'!$A$1:$G$111,4,0)</f>
        <v>20</v>
      </c>
      <c r="I14" s="11">
        <f>VLOOKUP($B14,'Eredmény kód szerint'!$A$1:$G$111,5,0)</f>
        <v>2</v>
      </c>
      <c r="J14" s="11">
        <f>VLOOKUP($B14,'Eredmény kód szerint'!$A$1:$G$111,6,0)</f>
        <v>18</v>
      </c>
      <c r="K14" s="18">
        <f t="shared" si="0"/>
        <v>64</v>
      </c>
    </row>
    <row r="15" spans="1:11" ht="54" x14ac:dyDescent="0.3">
      <c r="A15" s="23">
        <f t="shared" si="1"/>
        <v>14</v>
      </c>
      <c r="B15" s="2" t="s">
        <v>153</v>
      </c>
      <c r="C15" s="2" t="s">
        <v>83</v>
      </c>
      <c r="D15" s="3" t="s">
        <v>155</v>
      </c>
      <c r="E15" s="3" t="s">
        <v>272</v>
      </c>
      <c r="F15" s="11">
        <f>VLOOKUP($B15,'Eredmény kód szerint'!$A$1:$G$111,2,0)</f>
        <v>20</v>
      </c>
      <c r="G15" s="11">
        <f>VLOOKUP($B15,'Eredmény kód szerint'!$A$1:$G$111,3,0)</f>
        <v>12</v>
      </c>
      <c r="H15" s="11">
        <f>VLOOKUP($B15,'Eredmény kód szerint'!$A$1:$G$111,4,0)</f>
        <v>20</v>
      </c>
      <c r="I15" s="11">
        <f>VLOOKUP($B15,'Eredmény kód szerint'!$A$1:$G$111,5,0)</f>
        <v>0</v>
      </c>
      <c r="J15" s="11">
        <f>VLOOKUP($B15,'Eredmény kód szerint'!$A$1:$G$111,6,0)</f>
        <v>4</v>
      </c>
      <c r="K15" s="18">
        <f t="shared" si="0"/>
        <v>56</v>
      </c>
    </row>
    <row r="16" spans="1:11" ht="36" x14ac:dyDescent="0.3">
      <c r="A16" s="23">
        <f t="shared" si="1"/>
        <v>15</v>
      </c>
      <c r="B16" s="2" t="s">
        <v>237</v>
      </c>
      <c r="C16" s="2" t="s">
        <v>118</v>
      </c>
      <c r="D16" s="3" t="s">
        <v>115</v>
      </c>
      <c r="E16" s="3" t="s">
        <v>116</v>
      </c>
      <c r="F16" s="11">
        <f>VLOOKUP($B16,'Eredmény kód szerint'!$A$1:$G$111,2,0)</f>
        <v>20</v>
      </c>
      <c r="G16" s="11">
        <f>VLOOKUP($B16,'Eredmény kód szerint'!$A$1:$G$111,3,0)</f>
        <v>2</v>
      </c>
      <c r="H16" s="11">
        <f>VLOOKUP($B16,'Eredmény kód szerint'!$A$1:$G$111,4,0)</f>
        <v>16</v>
      </c>
      <c r="I16" s="11">
        <f>VLOOKUP($B16,'Eredmény kód szerint'!$A$1:$G$111,5,0)</f>
        <v>0</v>
      </c>
      <c r="J16" s="11">
        <f>VLOOKUP($B16,'Eredmény kód szerint'!$A$1:$G$111,6,0)</f>
        <v>16</v>
      </c>
      <c r="K16" s="18">
        <f t="shared" si="0"/>
        <v>54</v>
      </c>
    </row>
    <row r="17" spans="1:11" ht="36" x14ac:dyDescent="0.3">
      <c r="A17" s="23">
        <f t="shared" si="1"/>
        <v>16</v>
      </c>
      <c r="B17" s="4" t="s">
        <v>203</v>
      </c>
      <c r="C17" s="4" t="s">
        <v>70</v>
      </c>
      <c r="D17" s="3" t="s">
        <v>66</v>
      </c>
      <c r="E17" s="3" t="s">
        <v>39</v>
      </c>
      <c r="F17" s="11">
        <f>VLOOKUP($B17,'Eredmény kód szerint'!$A$1:$G$111,2,0)</f>
        <v>20</v>
      </c>
      <c r="G17" s="11">
        <f>VLOOKUP($B17,'Eredmény kód szerint'!$A$1:$G$111,3,0)</f>
        <v>9</v>
      </c>
      <c r="H17" s="11">
        <f>VLOOKUP($B17,'Eredmény kód szerint'!$A$1:$G$111,4,0)</f>
        <v>20</v>
      </c>
      <c r="I17" s="11">
        <f>VLOOKUP($B17,'Eredmény kód szerint'!$A$1:$G$111,5,0)</f>
        <v>4</v>
      </c>
      <c r="J17" s="11">
        <f>VLOOKUP($B17,'Eredmény kód szerint'!$A$1:$G$111,6,0)</f>
        <v>0</v>
      </c>
      <c r="K17" s="18">
        <f t="shared" si="0"/>
        <v>53</v>
      </c>
    </row>
    <row r="18" spans="1:11" ht="54" x14ac:dyDescent="0.3">
      <c r="A18" s="23">
        <f t="shared" si="1"/>
        <v>17</v>
      </c>
      <c r="B18" s="2" t="s">
        <v>221</v>
      </c>
      <c r="C18" s="2" t="s">
        <v>84</v>
      </c>
      <c r="D18" s="3" t="s">
        <v>155</v>
      </c>
      <c r="E18" s="3" t="s">
        <v>272</v>
      </c>
      <c r="F18" s="11">
        <f>VLOOKUP($B18,'Eredmény kód szerint'!$A$1:$G$111,2,0)</f>
        <v>20</v>
      </c>
      <c r="G18" s="11">
        <f>VLOOKUP($B18,'Eredmény kód szerint'!$A$1:$G$111,3,0)</f>
        <v>7</v>
      </c>
      <c r="H18" s="11">
        <f>VLOOKUP($B18,'Eredmény kód szerint'!$A$1:$G$111,4,0)</f>
        <v>16</v>
      </c>
      <c r="I18" s="11">
        <f>VLOOKUP($B18,'Eredmény kód szerint'!$A$1:$G$111,5,0)</f>
        <v>1</v>
      </c>
      <c r="J18" s="11">
        <f>VLOOKUP($B18,'Eredmény kód szerint'!$A$1:$G$111,6,0)</f>
        <v>8</v>
      </c>
      <c r="K18" s="18">
        <f t="shared" si="0"/>
        <v>52</v>
      </c>
    </row>
    <row r="19" spans="1:11" x14ac:dyDescent="0.3">
      <c r="A19" s="23">
        <f t="shared" si="1"/>
        <v>17</v>
      </c>
      <c r="B19" s="2" t="s">
        <v>202</v>
      </c>
      <c r="C19" s="2" t="s">
        <v>124</v>
      </c>
      <c r="D19" s="3" t="s">
        <v>119</v>
      </c>
      <c r="E19" s="3" t="s">
        <v>120</v>
      </c>
      <c r="F19" s="11">
        <f>VLOOKUP($B19,'Eredmény kód szerint'!$A$1:$G$111,2,0)</f>
        <v>2</v>
      </c>
      <c r="G19" s="11">
        <f>VLOOKUP($B19,'Eredmény kód szerint'!$A$1:$G$111,3,0)</f>
        <v>5</v>
      </c>
      <c r="H19" s="11">
        <f>VLOOKUP($B19,'Eredmény kód szerint'!$A$1:$G$111,4,0)</f>
        <v>20</v>
      </c>
      <c r="I19" s="11">
        <f>VLOOKUP($B19,'Eredmény kód szerint'!$A$1:$G$111,5,0)</f>
        <v>8</v>
      </c>
      <c r="J19" s="11">
        <f>VLOOKUP($B19,'Eredmény kód szerint'!$A$1:$G$111,6,0)</f>
        <v>17</v>
      </c>
      <c r="K19" s="18">
        <f t="shared" si="0"/>
        <v>52</v>
      </c>
    </row>
    <row r="20" spans="1:11" x14ac:dyDescent="0.3">
      <c r="A20" s="23">
        <f t="shared" si="1"/>
        <v>19</v>
      </c>
      <c r="B20" s="2" t="s">
        <v>163</v>
      </c>
      <c r="C20" s="2" t="s">
        <v>112</v>
      </c>
      <c r="D20" s="3" t="s">
        <v>1</v>
      </c>
      <c r="E20" s="3" t="s">
        <v>111</v>
      </c>
      <c r="F20" s="11">
        <f>VLOOKUP($B20,'Eredmény kód szerint'!$A$1:$G$111,2,0)</f>
        <v>20</v>
      </c>
      <c r="G20" s="11">
        <f>VLOOKUP($B20,'Eredmény kód szerint'!$A$1:$G$111,3,0)</f>
        <v>4</v>
      </c>
      <c r="H20" s="11">
        <f>VLOOKUP($B20,'Eredmény kód szerint'!$A$1:$G$111,4,0)</f>
        <v>8</v>
      </c>
      <c r="I20" s="11">
        <f>VLOOKUP($B20,'Eredmény kód szerint'!$A$1:$G$111,5,0)</f>
        <v>1</v>
      </c>
      <c r="J20" s="11">
        <f>VLOOKUP($B20,'Eredmény kód szerint'!$A$1:$G$111,6,0)</f>
        <v>18</v>
      </c>
      <c r="K20" s="18">
        <f t="shared" si="0"/>
        <v>51</v>
      </c>
    </row>
    <row r="21" spans="1:11" ht="36" x14ac:dyDescent="0.3">
      <c r="A21" s="23">
        <f t="shared" si="1"/>
        <v>20</v>
      </c>
      <c r="B21" s="2" t="s">
        <v>258</v>
      </c>
      <c r="C21" s="2" t="s">
        <v>268</v>
      </c>
      <c r="D21" s="3" t="s">
        <v>115</v>
      </c>
      <c r="E21" s="3" t="s">
        <v>116</v>
      </c>
      <c r="F21" s="11">
        <f>VLOOKUP($B21,'Eredmény kód szerint'!$A$1:$G$111,2,0)</f>
        <v>18</v>
      </c>
      <c r="G21" s="11">
        <f>VLOOKUP($B21,'Eredmény kód szerint'!$A$1:$G$111,3,0)</f>
        <v>3</v>
      </c>
      <c r="H21" s="11">
        <f>VLOOKUP($B21,'Eredmény kód szerint'!$A$1:$G$111,4,0)</f>
        <v>5</v>
      </c>
      <c r="I21" s="11">
        <f>VLOOKUP($B21,'Eredmény kód szerint'!$A$1:$G$111,5,0)</f>
        <v>20</v>
      </c>
      <c r="J21" s="11">
        <f>VLOOKUP($B21,'Eredmény kód szerint'!$A$1:$G$111,6,0)</f>
        <v>4</v>
      </c>
      <c r="K21" s="18">
        <f t="shared" si="0"/>
        <v>50</v>
      </c>
    </row>
    <row r="22" spans="1:11" x14ac:dyDescent="0.3">
      <c r="A22" s="23">
        <f t="shared" si="1"/>
        <v>21</v>
      </c>
      <c r="B22" s="2" t="s">
        <v>232</v>
      </c>
      <c r="C22" s="2" t="s">
        <v>107</v>
      </c>
      <c r="D22" s="3" t="s">
        <v>22</v>
      </c>
      <c r="E22" s="3" t="s">
        <v>2</v>
      </c>
      <c r="F22" s="11">
        <f>VLOOKUP($B22,'Eredmény kód szerint'!$A$1:$G$111,2,0)</f>
        <v>20</v>
      </c>
      <c r="G22" s="11">
        <f>VLOOKUP($B22,'Eredmény kód szerint'!$A$1:$G$111,3,0)</f>
        <v>8</v>
      </c>
      <c r="H22" s="11" t="str">
        <f>VLOOKUP($B22,'Eredmény kód szerint'!$A$1:$G$111,4,0)</f>
        <v>X</v>
      </c>
      <c r="I22" s="11">
        <f>VLOOKUP($B22,'Eredmény kód szerint'!$A$1:$G$111,5,0)</f>
        <v>1</v>
      </c>
      <c r="J22" s="11">
        <f>VLOOKUP($B22,'Eredmény kód szerint'!$A$1:$G$111,6,0)</f>
        <v>20</v>
      </c>
      <c r="K22" s="18">
        <f t="shared" si="0"/>
        <v>49</v>
      </c>
    </row>
    <row r="23" spans="1:11" x14ac:dyDescent="0.3">
      <c r="A23" s="23">
        <f t="shared" si="1"/>
        <v>22</v>
      </c>
      <c r="B23" s="2" t="s">
        <v>225</v>
      </c>
      <c r="C23" s="2" t="s">
        <v>74</v>
      </c>
      <c r="D23" s="3" t="s">
        <v>48</v>
      </c>
      <c r="E23" s="3" t="s">
        <v>71</v>
      </c>
      <c r="F23" s="11">
        <f>VLOOKUP($B23,'Eredmény kód szerint'!$A$1:$G$111,2,0)</f>
        <v>12</v>
      </c>
      <c r="G23" s="11">
        <f>VLOOKUP($B23,'Eredmény kód szerint'!$A$1:$G$111,3,0)</f>
        <v>6</v>
      </c>
      <c r="H23" s="11">
        <f>VLOOKUP($B23,'Eredmény kód szerint'!$A$1:$G$111,4,0)</f>
        <v>3</v>
      </c>
      <c r="I23" s="11">
        <f>VLOOKUP($B23,'Eredmény kód szerint'!$A$1:$G$111,5,0)</f>
        <v>16</v>
      </c>
      <c r="J23" s="11">
        <f>VLOOKUP($B23,'Eredmény kód szerint'!$A$1:$G$111,6,0)</f>
        <v>10</v>
      </c>
      <c r="K23" s="18">
        <f t="shared" si="0"/>
        <v>47</v>
      </c>
    </row>
    <row r="24" spans="1:11" ht="54" x14ac:dyDescent="0.3">
      <c r="A24" s="23">
        <f t="shared" si="1"/>
        <v>23</v>
      </c>
      <c r="B24" s="3" t="s">
        <v>161</v>
      </c>
      <c r="C24" s="3" t="s">
        <v>9</v>
      </c>
      <c r="D24" s="3" t="s">
        <v>155</v>
      </c>
      <c r="E24" s="3" t="s">
        <v>139</v>
      </c>
      <c r="F24" s="11" t="str">
        <f>VLOOKUP($B24,'Eredmény kód szerint'!$A$1:$G$111,2,0)</f>
        <v>X</v>
      </c>
      <c r="G24" s="11">
        <f>VLOOKUP($B24,'Eredmény kód szerint'!$A$1:$G$111,3,0)</f>
        <v>9</v>
      </c>
      <c r="H24" s="11">
        <f>VLOOKUP($B24,'Eredmény kód szerint'!$A$1:$G$111,4,0)</f>
        <v>4</v>
      </c>
      <c r="I24" s="11">
        <f>VLOOKUP($B24,'Eredmény kód szerint'!$A$1:$G$111,5,0)</f>
        <v>18</v>
      </c>
      <c r="J24" s="11">
        <f>VLOOKUP($B24,'Eredmény kód szerint'!$A$1:$G$111,6,0)</f>
        <v>15</v>
      </c>
      <c r="K24" s="18">
        <f t="shared" si="0"/>
        <v>46</v>
      </c>
    </row>
    <row r="25" spans="1:11" ht="36" x14ac:dyDescent="0.3">
      <c r="A25" s="23">
        <f t="shared" si="1"/>
        <v>24</v>
      </c>
      <c r="B25" s="2" t="s">
        <v>257</v>
      </c>
      <c r="C25" s="2" t="s">
        <v>24</v>
      </c>
      <c r="D25" s="3" t="s">
        <v>269</v>
      </c>
      <c r="E25" s="3" t="s">
        <v>274</v>
      </c>
      <c r="F25" s="11">
        <f>VLOOKUP($B25,'Eredmény kód szerint'!$A$1:$G$111,2,0)</f>
        <v>20</v>
      </c>
      <c r="G25" s="11">
        <f>VLOOKUP($B25,'Eredmény kód szerint'!$A$1:$G$111,3,0)</f>
        <v>3</v>
      </c>
      <c r="H25" s="11" t="str">
        <f>VLOOKUP($B25,'Eredmény kód szerint'!$A$1:$G$111,4,0)</f>
        <v>X</v>
      </c>
      <c r="I25" s="11">
        <f>VLOOKUP($B25,'Eredmény kód szerint'!$A$1:$G$111,5,0)</f>
        <v>2</v>
      </c>
      <c r="J25" s="11">
        <f>VLOOKUP($B25,'Eredmény kód szerint'!$A$1:$G$111,6,0)</f>
        <v>20</v>
      </c>
      <c r="K25" s="18">
        <f t="shared" si="0"/>
        <v>45</v>
      </c>
    </row>
    <row r="26" spans="1:11" ht="36" x14ac:dyDescent="0.3">
      <c r="A26" s="23">
        <f t="shared" si="1"/>
        <v>25</v>
      </c>
      <c r="B26" s="4" t="s">
        <v>222</v>
      </c>
      <c r="C26" s="4" t="s">
        <v>67</v>
      </c>
      <c r="D26" s="3" t="s">
        <v>66</v>
      </c>
      <c r="E26" s="3" t="s">
        <v>39</v>
      </c>
      <c r="F26" s="11">
        <f>VLOOKUP($B26,'Eredmény kód szerint'!$A$1:$G$111,2,0)</f>
        <v>20</v>
      </c>
      <c r="G26" s="11">
        <f>VLOOKUP($B26,'Eredmény kód szerint'!$A$1:$G$111,3,0)</f>
        <v>8</v>
      </c>
      <c r="H26" s="11">
        <f>VLOOKUP($B26,'Eredmény kód szerint'!$A$1:$G$111,4,0)</f>
        <v>2</v>
      </c>
      <c r="I26" s="11">
        <f>VLOOKUP($B26,'Eredmény kód szerint'!$A$1:$G$111,5,0)</f>
        <v>3</v>
      </c>
      <c r="J26" s="11">
        <f>VLOOKUP($B26,'Eredmény kód szerint'!$A$1:$G$111,6,0)</f>
        <v>10</v>
      </c>
      <c r="K26" s="18">
        <f t="shared" si="0"/>
        <v>43</v>
      </c>
    </row>
    <row r="27" spans="1:11" ht="36" x14ac:dyDescent="0.3">
      <c r="A27" s="23">
        <f t="shared" si="1"/>
        <v>26</v>
      </c>
      <c r="B27" s="3" t="s">
        <v>179</v>
      </c>
      <c r="C27" s="3" t="s">
        <v>13</v>
      </c>
      <c r="D27" s="3" t="s">
        <v>11</v>
      </c>
      <c r="E27" s="3" t="s">
        <v>131</v>
      </c>
      <c r="F27" s="11">
        <f>VLOOKUP($B27,'Eredmény kód szerint'!$A$1:$G$111,2,0)</f>
        <v>20</v>
      </c>
      <c r="G27" s="11">
        <f>VLOOKUP($B27,'Eredmény kód szerint'!$A$1:$G$111,3,0)</f>
        <v>5</v>
      </c>
      <c r="H27" s="11">
        <f>VLOOKUP($B27,'Eredmény kód szerint'!$A$1:$G$111,4,0)</f>
        <v>2</v>
      </c>
      <c r="I27" s="11">
        <f>VLOOKUP($B27,'Eredmény kód szerint'!$A$1:$G$111,5,0)</f>
        <v>12</v>
      </c>
      <c r="J27" s="11">
        <f>VLOOKUP($B27,'Eredmény kód szerint'!$A$1:$G$111,6,0)</f>
        <v>1</v>
      </c>
      <c r="K27" s="18">
        <f t="shared" si="0"/>
        <v>40</v>
      </c>
    </row>
    <row r="28" spans="1:11" ht="54" x14ac:dyDescent="0.3">
      <c r="A28" s="23">
        <f t="shared" si="1"/>
        <v>27</v>
      </c>
      <c r="B28" s="2" t="s">
        <v>239</v>
      </c>
      <c r="C28" s="2" t="s">
        <v>78</v>
      </c>
      <c r="D28" s="3" t="s">
        <v>155</v>
      </c>
      <c r="E28" s="3" t="s">
        <v>120</v>
      </c>
      <c r="F28" s="11">
        <f>VLOOKUP($B28,'Eredmény kód szerint'!$A$1:$G$111,2,0)</f>
        <v>2</v>
      </c>
      <c r="G28" s="11">
        <f>VLOOKUP($B28,'Eredmény kód szerint'!$A$1:$G$111,3,0)</f>
        <v>7</v>
      </c>
      <c r="H28" s="11">
        <f>VLOOKUP($B28,'Eredmény kód szerint'!$A$1:$G$111,4,0)</f>
        <v>15</v>
      </c>
      <c r="I28" s="11" t="str">
        <f>VLOOKUP($B28,'Eredmény kód szerint'!$A$1:$G$111,5,0)</f>
        <v>X</v>
      </c>
      <c r="J28" s="11">
        <f>VLOOKUP($B28,'Eredmény kód szerint'!$A$1:$G$111,6,0)</f>
        <v>15</v>
      </c>
      <c r="K28" s="18">
        <f t="shared" si="0"/>
        <v>39</v>
      </c>
    </row>
    <row r="29" spans="1:11" ht="36" x14ac:dyDescent="0.3">
      <c r="A29" s="23">
        <f t="shared" si="1"/>
        <v>27</v>
      </c>
      <c r="B29" s="3" t="s">
        <v>184</v>
      </c>
      <c r="C29" s="3" t="s">
        <v>94</v>
      </c>
      <c r="D29" s="3" t="s">
        <v>92</v>
      </c>
      <c r="E29" s="3" t="s">
        <v>93</v>
      </c>
      <c r="F29" s="11">
        <f>VLOOKUP($B29,'Eredmény kód szerint'!$A$1:$G$111,2,0)</f>
        <v>2</v>
      </c>
      <c r="G29" s="11">
        <f>VLOOKUP($B29,'Eredmény kód szerint'!$A$1:$G$111,3,0)</f>
        <v>10</v>
      </c>
      <c r="H29" s="11">
        <f>VLOOKUP($B29,'Eredmény kód szerint'!$A$1:$G$111,4,0)</f>
        <v>12</v>
      </c>
      <c r="I29" s="11">
        <f>VLOOKUP($B29,'Eredmény kód szerint'!$A$1:$G$111,5,0)</f>
        <v>7</v>
      </c>
      <c r="J29" s="11">
        <f>VLOOKUP($B29,'Eredmény kód szerint'!$A$1:$G$111,6,0)</f>
        <v>8</v>
      </c>
      <c r="K29" s="18">
        <f t="shared" si="0"/>
        <v>39</v>
      </c>
    </row>
    <row r="30" spans="1:11" ht="36" x14ac:dyDescent="0.3">
      <c r="A30" s="23">
        <f t="shared" si="1"/>
        <v>29</v>
      </c>
      <c r="B30" s="2" t="s">
        <v>198</v>
      </c>
      <c r="C30" s="2" t="s">
        <v>267</v>
      </c>
      <c r="D30" s="3" t="s">
        <v>269</v>
      </c>
      <c r="E30" s="3" t="s">
        <v>274</v>
      </c>
      <c r="F30" s="11">
        <f>VLOOKUP($B30,'Eredmény kód szerint'!$A$1:$G$111,2,0)</f>
        <v>20</v>
      </c>
      <c r="G30" s="11">
        <f>VLOOKUP($B30,'Eredmény kód szerint'!$A$1:$G$111,3,0)</f>
        <v>2</v>
      </c>
      <c r="H30" s="11">
        <f>VLOOKUP($B30,'Eredmény kód szerint'!$A$1:$G$111,4,0)</f>
        <v>9</v>
      </c>
      <c r="I30" s="11">
        <f>VLOOKUP($B30,'Eredmény kód szerint'!$A$1:$G$111,5,0)</f>
        <v>5</v>
      </c>
      <c r="J30" s="11">
        <f>VLOOKUP($B30,'Eredmény kód szerint'!$A$1:$G$111,6,0)</f>
        <v>2</v>
      </c>
      <c r="K30" s="18">
        <f t="shared" si="0"/>
        <v>38</v>
      </c>
    </row>
    <row r="31" spans="1:11" ht="36" x14ac:dyDescent="0.3">
      <c r="A31" s="23">
        <f t="shared" si="1"/>
        <v>30</v>
      </c>
      <c r="B31" s="2" t="s">
        <v>193</v>
      </c>
      <c r="C31" s="2" t="s">
        <v>63</v>
      </c>
      <c r="D31" s="3" t="s">
        <v>146</v>
      </c>
      <c r="E31" s="3" t="s">
        <v>61</v>
      </c>
      <c r="F31" s="11">
        <f>VLOOKUP($B31,'Eredmény kód szerint'!$A$1:$G$111,2,0)</f>
        <v>20</v>
      </c>
      <c r="G31" s="11">
        <f>VLOOKUP($B31,'Eredmény kód szerint'!$A$1:$G$111,3,0)</f>
        <v>5</v>
      </c>
      <c r="H31" s="11">
        <f>VLOOKUP($B31,'Eredmény kód szerint'!$A$1:$G$111,4,0)</f>
        <v>8</v>
      </c>
      <c r="I31" s="11">
        <f>VLOOKUP($B31,'Eredmény kód szerint'!$A$1:$G$111,5,0)</f>
        <v>3</v>
      </c>
      <c r="J31" s="11">
        <f>VLOOKUP($B31,'Eredmény kód szerint'!$A$1:$G$111,6,0)</f>
        <v>0</v>
      </c>
      <c r="K31" s="18">
        <f t="shared" si="0"/>
        <v>36</v>
      </c>
    </row>
    <row r="32" spans="1:11" x14ac:dyDescent="0.3">
      <c r="A32" s="23">
        <f t="shared" si="1"/>
        <v>30</v>
      </c>
      <c r="B32" s="2" t="s">
        <v>254</v>
      </c>
      <c r="C32" s="2" t="s">
        <v>113</v>
      </c>
      <c r="D32" s="3" t="s">
        <v>1</v>
      </c>
      <c r="E32" s="3" t="s">
        <v>111</v>
      </c>
      <c r="F32" s="11">
        <f>VLOOKUP($B32,'Eredmény kód szerint'!$A$1:$G$111,2,0)</f>
        <v>20</v>
      </c>
      <c r="G32" s="11">
        <f>VLOOKUP($B32,'Eredmény kód szerint'!$A$1:$G$111,3,0)</f>
        <v>10</v>
      </c>
      <c r="H32" s="11">
        <f>VLOOKUP($B32,'Eredmény kód szerint'!$A$1:$G$111,4,0)</f>
        <v>2</v>
      </c>
      <c r="I32" s="11">
        <f>VLOOKUP($B32,'Eredmény kód szerint'!$A$1:$G$111,5,0)</f>
        <v>3</v>
      </c>
      <c r="J32" s="11">
        <f>VLOOKUP($B32,'Eredmény kód szerint'!$A$1:$G$111,6,0)</f>
        <v>1</v>
      </c>
      <c r="K32" s="18">
        <f t="shared" si="0"/>
        <v>36</v>
      </c>
    </row>
    <row r="33" spans="1:11" ht="54" x14ac:dyDescent="0.3">
      <c r="A33" s="23">
        <f t="shared" si="1"/>
        <v>32</v>
      </c>
      <c r="B33" s="2" t="s">
        <v>238</v>
      </c>
      <c r="C33" s="2" t="s">
        <v>89</v>
      </c>
      <c r="D33" s="3" t="s">
        <v>155</v>
      </c>
      <c r="E33" s="3" t="s">
        <v>273</v>
      </c>
      <c r="F33" s="11">
        <f>VLOOKUP($B33,'Eredmény kód szerint'!$A$1:$G$111,2,0)</f>
        <v>14</v>
      </c>
      <c r="G33" s="11">
        <f>VLOOKUP($B33,'Eredmény kód szerint'!$A$1:$G$111,3,0)</f>
        <v>5</v>
      </c>
      <c r="H33" s="11" t="str">
        <f>VLOOKUP($B33,'Eredmény kód szerint'!$A$1:$G$111,4,0)</f>
        <v>X</v>
      </c>
      <c r="I33" s="11">
        <f>VLOOKUP($B33,'Eredmény kód szerint'!$A$1:$G$111,5,0)</f>
        <v>8</v>
      </c>
      <c r="J33" s="11">
        <f>VLOOKUP($B33,'Eredmény kód szerint'!$A$1:$G$111,6,0)</f>
        <v>8</v>
      </c>
      <c r="K33" s="18">
        <f t="shared" si="0"/>
        <v>35</v>
      </c>
    </row>
    <row r="34" spans="1:11" x14ac:dyDescent="0.3">
      <c r="A34" s="23">
        <f t="shared" ref="A34:A65" si="2">RANK(K34,$K$2:$K$113)</f>
        <v>33</v>
      </c>
      <c r="B34" s="2" t="s">
        <v>251</v>
      </c>
      <c r="C34" s="2" t="s">
        <v>4</v>
      </c>
      <c r="D34" s="3" t="s">
        <v>1</v>
      </c>
      <c r="E34" s="3" t="s">
        <v>2</v>
      </c>
      <c r="F34" s="11">
        <f>VLOOKUP($B34,'Eredmény kód szerint'!$A$1:$G$111,2,0)</f>
        <v>18</v>
      </c>
      <c r="G34" s="11">
        <f>VLOOKUP($B34,'Eredmény kód szerint'!$A$1:$G$111,3,0)</f>
        <v>10</v>
      </c>
      <c r="H34" s="11">
        <f>VLOOKUP($B34,'Eredmény kód szerint'!$A$1:$G$111,4,0)</f>
        <v>1</v>
      </c>
      <c r="I34" s="11">
        <f>VLOOKUP($B34,'Eredmény kód szerint'!$A$1:$G$111,5,0)</f>
        <v>1</v>
      </c>
      <c r="J34" s="11">
        <f>VLOOKUP($B34,'Eredmény kód szerint'!$A$1:$G$111,6,0)</f>
        <v>1</v>
      </c>
      <c r="K34" s="18">
        <f t="shared" ref="K34:K65" si="3">SUM(F34:J34)</f>
        <v>31</v>
      </c>
    </row>
    <row r="35" spans="1:11" ht="36" x14ac:dyDescent="0.3">
      <c r="A35" s="23">
        <f t="shared" si="2"/>
        <v>34</v>
      </c>
      <c r="B35" s="2" t="s">
        <v>185</v>
      </c>
      <c r="C35" s="2" t="s">
        <v>62</v>
      </c>
      <c r="D35" s="3" t="s">
        <v>146</v>
      </c>
      <c r="E35" s="3" t="s">
        <v>61</v>
      </c>
      <c r="F35" s="11">
        <f>VLOOKUP($B35,'Eredmény kód szerint'!$A$1:$G$111,2,0)</f>
        <v>4</v>
      </c>
      <c r="G35" s="11">
        <f>VLOOKUP($B35,'Eredmény kód szerint'!$A$1:$G$111,3,0)</f>
        <v>5</v>
      </c>
      <c r="H35" s="11">
        <f>VLOOKUP($B35,'Eredmény kód szerint'!$A$1:$G$111,4,0)</f>
        <v>10</v>
      </c>
      <c r="I35" s="11">
        <f>VLOOKUP($B35,'Eredmény kód szerint'!$A$1:$G$111,5,0)</f>
        <v>10</v>
      </c>
      <c r="J35" s="11">
        <f>VLOOKUP($B35,'Eredmény kód szerint'!$A$1:$G$111,6,0)</f>
        <v>0</v>
      </c>
      <c r="K35" s="18">
        <f t="shared" si="3"/>
        <v>29</v>
      </c>
    </row>
    <row r="36" spans="1:11" x14ac:dyDescent="0.3">
      <c r="A36" s="23">
        <f t="shared" si="2"/>
        <v>35</v>
      </c>
      <c r="B36" s="2" t="s">
        <v>219</v>
      </c>
      <c r="C36" s="2" t="s">
        <v>122</v>
      </c>
      <c r="D36" s="3" t="s">
        <v>119</v>
      </c>
      <c r="E36" s="3" t="s">
        <v>120</v>
      </c>
      <c r="F36" s="11">
        <f>VLOOKUP($B36,'Eredmény kód szerint'!$A$1:$G$111,2,0)</f>
        <v>4</v>
      </c>
      <c r="G36" s="11">
        <f>VLOOKUP($B36,'Eredmény kód szerint'!$A$1:$G$111,3,0)</f>
        <v>5</v>
      </c>
      <c r="H36" s="11">
        <f>VLOOKUP($B36,'Eredmény kód szerint'!$A$1:$G$111,4,0)</f>
        <v>8</v>
      </c>
      <c r="I36" s="11">
        <f>VLOOKUP($B36,'Eredmény kód szerint'!$A$1:$G$111,5,0)</f>
        <v>1</v>
      </c>
      <c r="J36" s="11">
        <f>VLOOKUP($B36,'Eredmény kód szerint'!$A$1:$G$111,6,0)</f>
        <v>8</v>
      </c>
      <c r="K36" s="18">
        <f t="shared" si="3"/>
        <v>26</v>
      </c>
    </row>
    <row r="37" spans="1:11" x14ac:dyDescent="0.3">
      <c r="A37" s="23">
        <f t="shared" si="2"/>
        <v>35</v>
      </c>
      <c r="B37" s="2" t="s">
        <v>191</v>
      </c>
      <c r="C37" s="2" t="s">
        <v>72</v>
      </c>
      <c r="D37" s="3" t="s">
        <v>48</v>
      </c>
      <c r="E37" s="3" t="s">
        <v>71</v>
      </c>
      <c r="F37" s="11" t="str">
        <f>VLOOKUP($B37,'Eredmény kód szerint'!$A$1:$G$111,2,0)</f>
        <v>X</v>
      </c>
      <c r="G37" s="11">
        <f>VLOOKUP($B37,'Eredmény kód szerint'!$A$1:$G$111,3,0)</f>
        <v>5</v>
      </c>
      <c r="H37" s="11">
        <f>VLOOKUP($B37,'Eredmény kód szerint'!$A$1:$G$111,4,0)</f>
        <v>6</v>
      </c>
      <c r="I37" s="11">
        <f>VLOOKUP($B37,'Eredmény kód szerint'!$A$1:$G$111,5,0)</f>
        <v>5</v>
      </c>
      <c r="J37" s="11">
        <f>VLOOKUP($B37,'Eredmény kód szerint'!$A$1:$G$111,6,0)</f>
        <v>10</v>
      </c>
      <c r="K37" s="18">
        <f t="shared" si="3"/>
        <v>26</v>
      </c>
    </row>
    <row r="38" spans="1:11" ht="54" x14ac:dyDescent="0.3">
      <c r="A38" s="23">
        <f t="shared" si="2"/>
        <v>35</v>
      </c>
      <c r="B38" s="2" t="s">
        <v>183</v>
      </c>
      <c r="C38" s="2" t="s">
        <v>90</v>
      </c>
      <c r="D38" s="3" t="s">
        <v>155</v>
      </c>
      <c r="E38" s="3" t="s">
        <v>273</v>
      </c>
      <c r="F38" s="11">
        <f>VLOOKUP($B38,'Eredmény kód szerint'!$A$1:$G$111,2,0)</f>
        <v>18</v>
      </c>
      <c r="G38" s="11">
        <f>VLOOKUP($B38,'Eredmény kód szerint'!$A$1:$G$111,3,0)</f>
        <v>5</v>
      </c>
      <c r="H38" s="11" t="str">
        <f>VLOOKUP($B38,'Eredmény kód szerint'!$A$1:$G$111,4,0)</f>
        <v>X</v>
      </c>
      <c r="I38" s="11">
        <f>VLOOKUP($B38,'Eredmény kód szerint'!$A$1:$G$111,5,0)</f>
        <v>1</v>
      </c>
      <c r="J38" s="11">
        <f>VLOOKUP($B38,'Eredmény kód szerint'!$A$1:$G$111,6,0)</f>
        <v>2</v>
      </c>
      <c r="K38" s="18">
        <f t="shared" si="3"/>
        <v>26</v>
      </c>
    </row>
    <row r="39" spans="1:11" x14ac:dyDescent="0.3">
      <c r="A39" s="23">
        <f t="shared" si="2"/>
        <v>38</v>
      </c>
      <c r="B39" s="2" t="s">
        <v>249</v>
      </c>
      <c r="C39" s="2" t="s">
        <v>51</v>
      </c>
      <c r="D39" s="3" t="s">
        <v>48</v>
      </c>
      <c r="E39" s="3" t="s">
        <v>49</v>
      </c>
      <c r="F39" s="11">
        <f>VLOOKUP($B39,'Eredmény kód szerint'!$A$1:$G$111,2,0)</f>
        <v>4</v>
      </c>
      <c r="G39" s="11">
        <f>VLOOKUP($B39,'Eredmény kód szerint'!$A$1:$G$111,3,0)</f>
        <v>8</v>
      </c>
      <c r="H39" s="11">
        <f>VLOOKUP($B39,'Eredmény kód szerint'!$A$1:$G$111,4,0)</f>
        <v>1</v>
      </c>
      <c r="I39" s="11">
        <f>VLOOKUP($B39,'Eredmény kód szerint'!$A$1:$G$111,5,0)</f>
        <v>7</v>
      </c>
      <c r="J39" s="11">
        <f>VLOOKUP($B39,'Eredmény kód szerint'!$A$1:$G$111,6,0)</f>
        <v>5</v>
      </c>
      <c r="K39" s="18">
        <f t="shared" si="3"/>
        <v>25</v>
      </c>
    </row>
    <row r="40" spans="1:11" x14ac:dyDescent="0.3">
      <c r="A40" s="23">
        <f t="shared" si="2"/>
        <v>39</v>
      </c>
      <c r="B40" s="2" t="s">
        <v>194</v>
      </c>
      <c r="C40" s="2" t="s">
        <v>6</v>
      </c>
      <c r="D40" s="3" t="s">
        <v>1</v>
      </c>
      <c r="E40" s="3" t="s">
        <v>2</v>
      </c>
      <c r="F40" s="11">
        <f>VLOOKUP($B40,'Eredmény kód szerint'!$A$1:$G$111,2,0)</f>
        <v>16</v>
      </c>
      <c r="G40" s="11" t="str">
        <f>VLOOKUP($B40,'Eredmény kód szerint'!$A$1:$G$111,3,0)</f>
        <v>X</v>
      </c>
      <c r="H40" s="11">
        <f>VLOOKUP($B40,'Eredmény kód szerint'!$A$1:$G$111,4,0)</f>
        <v>6</v>
      </c>
      <c r="I40" s="11">
        <f>VLOOKUP($B40,'Eredmény kód szerint'!$A$1:$G$111,5,0)</f>
        <v>0</v>
      </c>
      <c r="J40" s="11">
        <f>VLOOKUP($B40,'Eredmény kód szerint'!$A$1:$G$111,6,0)</f>
        <v>1</v>
      </c>
      <c r="K40" s="18">
        <f t="shared" si="3"/>
        <v>23</v>
      </c>
    </row>
    <row r="41" spans="1:11" x14ac:dyDescent="0.3">
      <c r="A41" s="23">
        <f t="shared" si="2"/>
        <v>39</v>
      </c>
      <c r="B41" s="2" t="s">
        <v>250</v>
      </c>
      <c r="C41" s="2" t="s">
        <v>3</v>
      </c>
      <c r="D41" s="3" t="s">
        <v>1</v>
      </c>
      <c r="E41" s="3" t="s">
        <v>2</v>
      </c>
      <c r="F41" s="11">
        <f>VLOOKUP($B41,'Eredmény kód szerint'!$A$1:$G$111,2,0)</f>
        <v>2</v>
      </c>
      <c r="G41" s="11">
        <f>VLOOKUP($B41,'Eredmény kód szerint'!$A$1:$G$111,3,0)</f>
        <v>7</v>
      </c>
      <c r="H41" s="11">
        <f>VLOOKUP($B41,'Eredmény kód szerint'!$A$1:$G$111,4,0)</f>
        <v>13</v>
      </c>
      <c r="I41" s="11">
        <f>VLOOKUP($B41,'Eredmény kód szerint'!$A$1:$G$111,5,0)</f>
        <v>1</v>
      </c>
      <c r="J41" s="11">
        <f>VLOOKUP($B41,'Eredmény kód szerint'!$A$1:$G$111,6,0)</f>
        <v>0</v>
      </c>
      <c r="K41" s="18">
        <f t="shared" si="3"/>
        <v>23</v>
      </c>
    </row>
    <row r="42" spans="1:11" x14ac:dyDescent="0.3">
      <c r="A42" s="23">
        <f t="shared" si="2"/>
        <v>41</v>
      </c>
      <c r="B42" s="2" t="s">
        <v>205</v>
      </c>
      <c r="C42" s="2" t="s">
        <v>73</v>
      </c>
      <c r="D42" s="3" t="s">
        <v>48</v>
      </c>
      <c r="E42" s="3" t="s">
        <v>71</v>
      </c>
      <c r="F42" s="11">
        <f>VLOOKUP($B42,'Eredmény kód szerint'!$A$1:$G$111,2,0)</f>
        <v>0</v>
      </c>
      <c r="G42" s="11">
        <f>VLOOKUP($B42,'Eredmény kód szerint'!$A$1:$G$111,3,0)</f>
        <v>5</v>
      </c>
      <c r="H42" s="11">
        <f>VLOOKUP($B42,'Eredmény kód szerint'!$A$1:$G$111,4,0)</f>
        <v>8</v>
      </c>
      <c r="I42" s="11">
        <f>VLOOKUP($B42,'Eredmény kód szerint'!$A$1:$G$111,5,0)</f>
        <v>1</v>
      </c>
      <c r="J42" s="11">
        <f>VLOOKUP($B42,'Eredmény kód szerint'!$A$1:$G$111,6,0)</f>
        <v>8</v>
      </c>
      <c r="K42" s="18">
        <f t="shared" si="3"/>
        <v>22</v>
      </c>
    </row>
    <row r="43" spans="1:11" ht="36" x14ac:dyDescent="0.3">
      <c r="A43" s="23">
        <f t="shared" si="2"/>
        <v>42</v>
      </c>
      <c r="B43" s="3" t="s">
        <v>247</v>
      </c>
      <c r="C43" s="3" t="s">
        <v>14</v>
      </c>
      <c r="D43" s="3" t="s">
        <v>11</v>
      </c>
      <c r="E43" s="3" t="s">
        <v>131</v>
      </c>
      <c r="F43" s="11">
        <f>VLOOKUP($B43,'Eredmény kód szerint'!$A$1:$G$111,2,0)</f>
        <v>2</v>
      </c>
      <c r="G43" s="11">
        <f>VLOOKUP($B43,'Eredmény kód szerint'!$A$1:$G$111,3,0)</f>
        <v>5</v>
      </c>
      <c r="H43" s="11">
        <f>VLOOKUP($B43,'Eredmény kód szerint'!$A$1:$G$111,4,0)</f>
        <v>3</v>
      </c>
      <c r="I43" s="11">
        <f>VLOOKUP($B43,'Eredmény kód szerint'!$A$1:$G$111,5,0)</f>
        <v>9</v>
      </c>
      <c r="J43" s="11">
        <f>VLOOKUP($B43,'Eredmény kód szerint'!$A$1:$G$111,6,0)</f>
        <v>0</v>
      </c>
      <c r="K43" s="18">
        <f t="shared" si="3"/>
        <v>19</v>
      </c>
    </row>
    <row r="44" spans="1:11" ht="36" x14ac:dyDescent="0.3">
      <c r="A44" s="23">
        <f t="shared" si="2"/>
        <v>42</v>
      </c>
      <c r="B44" s="3" t="s">
        <v>223</v>
      </c>
      <c r="C44" s="3" t="s">
        <v>12</v>
      </c>
      <c r="D44" s="3" t="s">
        <v>11</v>
      </c>
      <c r="E44" s="3" t="s">
        <v>131</v>
      </c>
      <c r="F44" s="11">
        <f>VLOOKUP($B44,'Eredmény kód szerint'!$A$1:$G$111,2,0)</f>
        <v>0</v>
      </c>
      <c r="G44" s="11">
        <f>VLOOKUP($B44,'Eredmény kód szerint'!$A$1:$G$111,3,0)</f>
        <v>0</v>
      </c>
      <c r="H44" s="11">
        <f>VLOOKUP($B44,'Eredmény kód szerint'!$A$1:$G$111,4,0)</f>
        <v>2</v>
      </c>
      <c r="I44" s="11">
        <f>VLOOKUP($B44,'Eredmény kód szerint'!$A$1:$G$111,5,0)</f>
        <v>17</v>
      </c>
      <c r="J44" s="11">
        <f>VLOOKUP($B44,'Eredmény kód szerint'!$A$1:$G$111,6,0)</f>
        <v>0</v>
      </c>
      <c r="K44" s="18">
        <f t="shared" si="3"/>
        <v>19</v>
      </c>
    </row>
    <row r="45" spans="1:11" ht="36" x14ac:dyDescent="0.3">
      <c r="A45" s="23">
        <f t="shared" si="2"/>
        <v>44</v>
      </c>
      <c r="B45" s="2" t="s">
        <v>196</v>
      </c>
      <c r="C45" s="2" t="s">
        <v>32</v>
      </c>
      <c r="D45" s="3" t="s">
        <v>29</v>
      </c>
      <c r="E45" s="3" t="s">
        <v>30</v>
      </c>
      <c r="F45" s="11">
        <f>VLOOKUP($B45,'Eredmény kód szerint'!$A$1:$G$111,2,0)</f>
        <v>2</v>
      </c>
      <c r="G45" s="11">
        <f>VLOOKUP($B45,'Eredmény kód szerint'!$A$1:$G$111,3,0)</f>
        <v>10</v>
      </c>
      <c r="H45" s="11">
        <f>VLOOKUP($B45,'Eredmény kód szerint'!$A$1:$G$111,4,0)</f>
        <v>1</v>
      </c>
      <c r="I45" s="11">
        <f>VLOOKUP($B45,'Eredmény kód szerint'!$A$1:$G$111,5,0)</f>
        <v>5</v>
      </c>
      <c r="J45" s="11">
        <f>VLOOKUP($B45,'Eredmény kód szerint'!$A$1:$G$111,6,0)</f>
        <v>0</v>
      </c>
      <c r="K45" s="18">
        <f t="shared" si="3"/>
        <v>18</v>
      </c>
    </row>
    <row r="46" spans="1:11" x14ac:dyDescent="0.3">
      <c r="A46" s="23">
        <f t="shared" si="2"/>
        <v>45</v>
      </c>
      <c r="B46" s="2" t="s">
        <v>256</v>
      </c>
      <c r="C46" s="2" t="s">
        <v>114</v>
      </c>
      <c r="D46" s="3" t="s">
        <v>1</v>
      </c>
      <c r="E46" s="3" t="s">
        <v>111</v>
      </c>
      <c r="F46" s="11">
        <f>VLOOKUP($B46,'Eredmény kód szerint'!$A$1:$G$111,2,0)</f>
        <v>8</v>
      </c>
      <c r="G46" s="11">
        <f>VLOOKUP($B46,'Eredmény kód szerint'!$A$1:$G$111,3,0)</f>
        <v>3</v>
      </c>
      <c r="H46" s="11">
        <f>VLOOKUP($B46,'Eredmény kód szerint'!$A$1:$G$111,4,0)</f>
        <v>1</v>
      </c>
      <c r="I46" s="11">
        <f>VLOOKUP($B46,'Eredmény kód szerint'!$A$1:$G$111,5,0)</f>
        <v>2</v>
      </c>
      <c r="J46" s="11">
        <f>VLOOKUP($B46,'Eredmény kód szerint'!$A$1:$G$111,6,0)</f>
        <v>2</v>
      </c>
      <c r="K46" s="18">
        <f t="shared" si="3"/>
        <v>16</v>
      </c>
    </row>
    <row r="47" spans="1:11" ht="36" x14ac:dyDescent="0.3">
      <c r="A47" s="23">
        <f t="shared" si="2"/>
        <v>46</v>
      </c>
      <c r="B47" s="2" t="s">
        <v>246</v>
      </c>
      <c r="C47" s="2" t="s">
        <v>44</v>
      </c>
      <c r="D47" s="3" t="s">
        <v>16</v>
      </c>
      <c r="E47" s="3" t="s">
        <v>132</v>
      </c>
      <c r="F47" s="11">
        <f>VLOOKUP($B47,'Eredmény kód szerint'!$A$1:$G$111,2,0)</f>
        <v>2</v>
      </c>
      <c r="G47" s="11" t="str">
        <f>VLOOKUP($B47,'Eredmény kód szerint'!$A$1:$G$111,3,0)</f>
        <v>X</v>
      </c>
      <c r="H47" s="11">
        <f>VLOOKUP($B47,'Eredmény kód szerint'!$A$1:$G$111,4,0)</f>
        <v>2</v>
      </c>
      <c r="I47" s="11">
        <f>VLOOKUP($B47,'Eredmény kód szerint'!$A$1:$G$111,5,0)</f>
        <v>1</v>
      </c>
      <c r="J47" s="11">
        <f>VLOOKUP($B47,'Eredmény kód szerint'!$A$1:$G$111,6,0)</f>
        <v>10</v>
      </c>
      <c r="K47" s="18">
        <f t="shared" si="3"/>
        <v>15</v>
      </c>
    </row>
    <row r="48" spans="1:11" ht="36" x14ac:dyDescent="0.3">
      <c r="A48" s="23">
        <f t="shared" si="2"/>
        <v>47</v>
      </c>
      <c r="B48" s="2" t="s">
        <v>209</v>
      </c>
      <c r="C48" s="2" t="s">
        <v>91</v>
      </c>
      <c r="D48" s="3" t="s">
        <v>29</v>
      </c>
      <c r="E48" s="3" t="s">
        <v>143</v>
      </c>
      <c r="F48" s="11">
        <f>VLOOKUP($B48,'Eredmény kód szerint'!$A$1:$G$111,2,0)</f>
        <v>6</v>
      </c>
      <c r="G48" s="11">
        <f>VLOOKUP($B48,'Eredmény kód szerint'!$A$1:$G$111,3,0)</f>
        <v>2</v>
      </c>
      <c r="H48" s="11">
        <f>VLOOKUP($B48,'Eredmény kód szerint'!$A$1:$G$111,4,0)</f>
        <v>2</v>
      </c>
      <c r="I48" s="11">
        <f>VLOOKUP($B48,'Eredmény kód szerint'!$A$1:$G$111,5,0)</f>
        <v>3</v>
      </c>
      <c r="J48" s="11">
        <f>VLOOKUP($B48,'Eredmény kód szerint'!$A$1:$G$111,6,0)</f>
        <v>1</v>
      </c>
      <c r="K48" s="18">
        <f t="shared" si="3"/>
        <v>14</v>
      </c>
    </row>
    <row r="49" spans="1:11" ht="36" x14ac:dyDescent="0.3">
      <c r="A49" s="23">
        <f t="shared" si="2"/>
        <v>47</v>
      </c>
      <c r="B49" s="2" t="s">
        <v>207</v>
      </c>
      <c r="C49" s="2" t="s">
        <v>128</v>
      </c>
      <c r="D49" s="3" t="s">
        <v>125</v>
      </c>
      <c r="E49" s="3" t="s">
        <v>49</v>
      </c>
      <c r="F49" s="11">
        <f>VLOOKUP($B49,'Eredmény kód szerint'!$A$1:$G$111,2,0)</f>
        <v>4</v>
      </c>
      <c r="G49" s="11">
        <f>VLOOKUP($B49,'Eredmény kód szerint'!$A$1:$G$111,3,0)</f>
        <v>3</v>
      </c>
      <c r="H49" s="11">
        <f>VLOOKUP($B49,'Eredmény kód szerint'!$A$1:$G$111,4,0)</f>
        <v>4</v>
      </c>
      <c r="I49" s="11">
        <f>VLOOKUP($B49,'Eredmény kód szerint'!$A$1:$G$111,5,0)</f>
        <v>1</v>
      </c>
      <c r="J49" s="11">
        <f>VLOOKUP($B49,'Eredmény kód szerint'!$A$1:$G$111,6,0)</f>
        <v>2</v>
      </c>
      <c r="K49" s="18">
        <f t="shared" si="3"/>
        <v>14</v>
      </c>
    </row>
    <row r="50" spans="1:11" ht="36" x14ac:dyDescent="0.3">
      <c r="A50" s="23">
        <f t="shared" si="2"/>
        <v>47</v>
      </c>
      <c r="B50" s="3" t="s">
        <v>220</v>
      </c>
      <c r="C50" s="3" t="s">
        <v>15</v>
      </c>
      <c r="D50" s="3" t="s">
        <v>11</v>
      </c>
      <c r="E50" s="3" t="s">
        <v>131</v>
      </c>
      <c r="F50" s="11">
        <f>VLOOKUP($B50,'Eredmény kód szerint'!$A$1:$G$111,2,0)</f>
        <v>3</v>
      </c>
      <c r="G50" s="11">
        <f>VLOOKUP($B50,'Eredmény kód szerint'!$A$1:$G$111,3,0)</f>
        <v>3</v>
      </c>
      <c r="H50" s="11">
        <f>VLOOKUP($B50,'Eredmény kód szerint'!$A$1:$G$111,4,0)</f>
        <v>4</v>
      </c>
      <c r="I50" s="11">
        <f>VLOOKUP($B50,'Eredmény kód szerint'!$A$1:$G$111,5,0)</f>
        <v>3</v>
      </c>
      <c r="J50" s="11">
        <f>VLOOKUP($B50,'Eredmény kód szerint'!$A$1:$G$111,6,0)</f>
        <v>1</v>
      </c>
      <c r="K50" s="18">
        <f t="shared" si="3"/>
        <v>14</v>
      </c>
    </row>
    <row r="51" spans="1:11" ht="54" x14ac:dyDescent="0.3">
      <c r="A51" s="23">
        <f t="shared" si="2"/>
        <v>50</v>
      </c>
      <c r="B51" s="2" t="s">
        <v>192</v>
      </c>
      <c r="C51" s="2" t="s">
        <v>99</v>
      </c>
      <c r="D51" s="3" t="s">
        <v>29</v>
      </c>
      <c r="E51" s="3" t="s">
        <v>98</v>
      </c>
      <c r="F51" s="11">
        <f>VLOOKUP($B51,'Eredmény kód szerint'!$A$1:$G$111,2,0)</f>
        <v>2</v>
      </c>
      <c r="G51" s="11">
        <f>VLOOKUP($B51,'Eredmény kód szerint'!$A$1:$G$111,3,0)</f>
        <v>8</v>
      </c>
      <c r="H51" s="11">
        <f>VLOOKUP($B51,'Eredmény kód szerint'!$A$1:$G$111,4,0)</f>
        <v>2</v>
      </c>
      <c r="I51" s="11">
        <f>VLOOKUP($B51,'Eredmény kód szerint'!$A$1:$G$111,5,0)</f>
        <v>1</v>
      </c>
      <c r="J51" s="11">
        <f>VLOOKUP($B51,'Eredmény kód szerint'!$A$1:$G$111,6,0)</f>
        <v>0</v>
      </c>
      <c r="K51" s="18">
        <f t="shared" si="3"/>
        <v>13</v>
      </c>
    </row>
    <row r="52" spans="1:11" ht="54" x14ac:dyDescent="0.3">
      <c r="A52" s="23">
        <f t="shared" si="2"/>
        <v>50</v>
      </c>
      <c r="B52" s="3" t="s">
        <v>211</v>
      </c>
      <c r="C52" s="3" t="s">
        <v>7</v>
      </c>
      <c r="D52" s="3" t="s">
        <v>155</v>
      </c>
      <c r="E52" s="3" t="s">
        <v>139</v>
      </c>
      <c r="F52" s="11">
        <f>VLOOKUP($B52,'Eredmény kód szerint'!$A$1:$G$111,2,0)</f>
        <v>2</v>
      </c>
      <c r="G52" s="11">
        <f>VLOOKUP($B52,'Eredmény kód szerint'!$A$1:$G$111,3,0)</f>
        <v>1</v>
      </c>
      <c r="H52" s="11">
        <f>VLOOKUP($B52,'Eredmény kód szerint'!$A$1:$G$111,4,0)</f>
        <v>0</v>
      </c>
      <c r="I52" s="11">
        <f>VLOOKUP($B52,'Eredmény kód szerint'!$A$1:$G$111,5,0)</f>
        <v>0</v>
      </c>
      <c r="J52" s="11">
        <f>VLOOKUP($B52,'Eredmény kód szerint'!$A$1:$G$111,6,0)</f>
        <v>10</v>
      </c>
      <c r="K52" s="18">
        <f t="shared" si="3"/>
        <v>13</v>
      </c>
    </row>
    <row r="53" spans="1:11" x14ac:dyDescent="0.3">
      <c r="A53" s="23">
        <f t="shared" si="2"/>
        <v>50</v>
      </c>
      <c r="B53" s="2" t="s">
        <v>162</v>
      </c>
      <c r="C53" s="2" t="s">
        <v>148</v>
      </c>
      <c r="D53" s="3" t="s">
        <v>1</v>
      </c>
      <c r="E53" s="3" t="s">
        <v>111</v>
      </c>
      <c r="F53" s="11">
        <f>VLOOKUP($B53,'Eredmény kód szerint'!$A$1:$G$111,2,0)</f>
        <v>2</v>
      </c>
      <c r="G53" s="11">
        <f>VLOOKUP($B53,'Eredmény kód szerint'!$A$1:$G$111,3,0)</f>
        <v>8</v>
      </c>
      <c r="H53" s="11">
        <f>VLOOKUP($B53,'Eredmény kód szerint'!$A$1:$G$111,4,0)</f>
        <v>2</v>
      </c>
      <c r="I53" s="11">
        <f>VLOOKUP($B53,'Eredmény kód szerint'!$A$1:$G$111,5,0)</f>
        <v>1</v>
      </c>
      <c r="J53" s="11">
        <f>VLOOKUP($B53,'Eredmény kód szerint'!$A$1:$G$111,6,0)</f>
        <v>0</v>
      </c>
      <c r="K53" s="18">
        <f t="shared" si="3"/>
        <v>13</v>
      </c>
    </row>
    <row r="54" spans="1:11" ht="36" x14ac:dyDescent="0.3">
      <c r="A54" s="23">
        <f t="shared" si="2"/>
        <v>50</v>
      </c>
      <c r="B54" s="2" t="s">
        <v>186</v>
      </c>
      <c r="C54" s="2" t="s">
        <v>18</v>
      </c>
      <c r="D54" s="3" t="s">
        <v>16</v>
      </c>
      <c r="E54" s="3" t="s">
        <v>275</v>
      </c>
      <c r="F54" s="11">
        <f>VLOOKUP($B54,'Eredmény kód szerint'!$A$1:$G$111,2,0)</f>
        <v>4</v>
      </c>
      <c r="G54" s="11">
        <f>VLOOKUP($B54,'Eredmény kód szerint'!$A$1:$G$111,3,0)</f>
        <v>6</v>
      </c>
      <c r="H54" s="11">
        <f>VLOOKUP($B54,'Eredmény kód szerint'!$A$1:$G$111,4,0)</f>
        <v>2</v>
      </c>
      <c r="I54" s="11">
        <f>VLOOKUP($B54,'Eredmény kód szerint'!$A$1:$G$111,5,0)</f>
        <v>0</v>
      </c>
      <c r="J54" s="11">
        <f>VLOOKUP($B54,'Eredmény kód szerint'!$A$1:$G$111,6,0)</f>
        <v>1</v>
      </c>
      <c r="K54" s="18">
        <f t="shared" si="3"/>
        <v>13</v>
      </c>
    </row>
    <row r="55" spans="1:11" ht="36" x14ac:dyDescent="0.3">
      <c r="A55" s="23">
        <f t="shared" si="2"/>
        <v>54</v>
      </c>
      <c r="B55" s="2" t="s">
        <v>234</v>
      </c>
      <c r="C55" s="2" t="s">
        <v>117</v>
      </c>
      <c r="D55" s="3" t="s">
        <v>115</v>
      </c>
      <c r="E55" s="3" t="s">
        <v>116</v>
      </c>
      <c r="F55" s="11">
        <f>VLOOKUP($B55,'Eredmény kód szerint'!$A$1:$G$111,2,0)</f>
        <v>3</v>
      </c>
      <c r="G55" s="11">
        <f>VLOOKUP($B55,'Eredmény kód szerint'!$A$1:$G$111,3,0)</f>
        <v>0</v>
      </c>
      <c r="H55" s="11">
        <f>VLOOKUP($B55,'Eredmény kód szerint'!$A$1:$G$111,4,0)</f>
        <v>4</v>
      </c>
      <c r="I55" s="11">
        <f>VLOOKUP($B55,'Eredmény kód szerint'!$A$1:$G$111,5,0)</f>
        <v>5</v>
      </c>
      <c r="J55" s="11">
        <f>VLOOKUP($B55,'Eredmény kód szerint'!$A$1:$G$111,6,0)</f>
        <v>0</v>
      </c>
      <c r="K55" s="18">
        <f t="shared" si="3"/>
        <v>12</v>
      </c>
    </row>
    <row r="56" spans="1:11" x14ac:dyDescent="0.3">
      <c r="A56" s="23">
        <f t="shared" si="2"/>
        <v>54</v>
      </c>
      <c r="B56" s="2" t="s">
        <v>227</v>
      </c>
      <c r="C56" s="2" t="s">
        <v>109</v>
      </c>
      <c r="D56" s="3" t="s">
        <v>29</v>
      </c>
      <c r="E56" s="3" t="s">
        <v>157</v>
      </c>
      <c r="F56" s="11">
        <f>VLOOKUP($B56,'Eredmény kód szerint'!$A$1:$G$111,2,0)</f>
        <v>4</v>
      </c>
      <c r="G56" s="11">
        <f>VLOOKUP($B56,'Eredmény kód szerint'!$A$1:$G$111,3,0)</f>
        <v>5</v>
      </c>
      <c r="H56" s="11">
        <f>VLOOKUP($B56,'Eredmény kód szerint'!$A$1:$G$111,4,0)</f>
        <v>1</v>
      </c>
      <c r="I56" s="11">
        <f>VLOOKUP($B56,'Eredmény kód szerint'!$A$1:$G$111,5,0)</f>
        <v>2</v>
      </c>
      <c r="J56" s="11" t="str">
        <f>VLOOKUP($B56,'Eredmény kód szerint'!$A$1:$G$111,6,0)</f>
        <v>X</v>
      </c>
      <c r="K56" s="18">
        <f t="shared" si="3"/>
        <v>12</v>
      </c>
    </row>
    <row r="57" spans="1:11" x14ac:dyDescent="0.3">
      <c r="A57" s="23">
        <f t="shared" si="2"/>
        <v>56</v>
      </c>
      <c r="B57" s="2" t="s">
        <v>224</v>
      </c>
      <c r="C57" s="2" t="s">
        <v>121</v>
      </c>
      <c r="D57" s="3" t="s">
        <v>119</v>
      </c>
      <c r="E57" s="3" t="s">
        <v>120</v>
      </c>
      <c r="F57" s="11">
        <f>VLOOKUP($B57,'Eredmény kód szerint'!$A$1:$G$111,2,0)</f>
        <v>4</v>
      </c>
      <c r="G57" s="11">
        <f>VLOOKUP($B57,'Eredmény kód szerint'!$A$1:$G$111,3,0)</f>
        <v>2</v>
      </c>
      <c r="H57" s="11">
        <f>VLOOKUP($B57,'Eredmény kód szerint'!$A$1:$G$111,4,0)</f>
        <v>2</v>
      </c>
      <c r="I57" s="11">
        <f>VLOOKUP($B57,'Eredmény kód szerint'!$A$1:$G$111,5,0)</f>
        <v>1</v>
      </c>
      <c r="J57" s="11">
        <f>VLOOKUP($B57,'Eredmény kód szerint'!$A$1:$G$111,6,0)</f>
        <v>2</v>
      </c>
      <c r="K57" s="18">
        <f t="shared" si="3"/>
        <v>11</v>
      </c>
    </row>
    <row r="58" spans="1:11" x14ac:dyDescent="0.3">
      <c r="A58" s="23">
        <f t="shared" si="2"/>
        <v>56</v>
      </c>
      <c r="B58" s="2" t="s">
        <v>190</v>
      </c>
      <c r="C58" s="2" t="s">
        <v>75</v>
      </c>
      <c r="D58" s="3" t="s">
        <v>48</v>
      </c>
      <c r="E58" s="3" t="s">
        <v>71</v>
      </c>
      <c r="F58" s="11">
        <f>VLOOKUP($B58,'Eredmény kód szerint'!$A$1:$G$111,2,0)</f>
        <v>2</v>
      </c>
      <c r="G58" s="11">
        <f>VLOOKUP($B58,'Eredmény kód szerint'!$A$1:$G$111,3,0)</f>
        <v>2</v>
      </c>
      <c r="H58" s="11">
        <f>VLOOKUP($B58,'Eredmény kód szerint'!$A$1:$G$111,4,0)</f>
        <v>6</v>
      </c>
      <c r="I58" s="11">
        <f>VLOOKUP($B58,'Eredmény kód szerint'!$A$1:$G$111,5,0)</f>
        <v>1</v>
      </c>
      <c r="J58" s="11">
        <f>VLOOKUP($B58,'Eredmény kód szerint'!$A$1:$G$111,6,0)</f>
        <v>0</v>
      </c>
      <c r="K58" s="18">
        <f t="shared" si="3"/>
        <v>11</v>
      </c>
    </row>
    <row r="59" spans="1:11" x14ac:dyDescent="0.3">
      <c r="A59" s="23">
        <f t="shared" si="2"/>
        <v>56</v>
      </c>
      <c r="B59" s="2" t="s">
        <v>176</v>
      </c>
      <c r="C59" s="2" t="s">
        <v>52</v>
      </c>
      <c r="D59" s="3" t="s">
        <v>48</v>
      </c>
      <c r="E59" s="3" t="s">
        <v>49</v>
      </c>
      <c r="F59" s="11">
        <f>VLOOKUP($B59,'Eredmény kód szerint'!$A$1:$G$111,2,0)</f>
        <v>4</v>
      </c>
      <c r="G59" s="11">
        <f>VLOOKUP($B59,'Eredmény kód szerint'!$A$1:$G$111,3,0)</f>
        <v>4</v>
      </c>
      <c r="H59" s="11">
        <f>VLOOKUP($B59,'Eredmény kód szerint'!$A$1:$G$111,4,0)</f>
        <v>1</v>
      </c>
      <c r="I59" s="11">
        <f>VLOOKUP($B59,'Eredmény kód szerint'!$A$1:$G$111,5,0)</f>
        <v>0</v>
      </c>
      <c r="J59" s="11">
        <f>VLOOKUP($B59,'Eredmény kód szerint'!$A$1:$G$111,6,0)</f>
        <v>2</v>
      </c>
      <c r="K59" s="18">
        <f t="shared" si="3"/>
        <v>11</v>
      </c>
    </row>
    <row r="60" spans="1:11" ht="36" x14ac:dyDescent="0.3">
      <c r="A60" s="23">
        <f t="shared" si="2"/>
        <v>56</v>
      </c>
      <c r="B60" s="2" t="s">
        <v>260</v>
      </c>
      <c r="C60" s="2" t="s">
        <v>59</v>
      </c>
      <c r="D60" s="3" t="s">
        <v>29</v>
      </c>
      <c r="E60" s="3" t="s">
        <v>57</v>
      </c>
      <c r="F60" s="11">
        <f>VLOOKUP($B60,'Eredmény kód szerint'!$A$1:$G$111,2,0)</f>
        <v>2</v>
      </c>
      <c r="G60" s="11">
        <f>VLOOKUP($B60,'Eredmény kód szerint'!$A$1:$G$111,3,0)</f>
        <v>5</v>
      </c>
      <c r="H60" s="11">
        <f>VLOOKUP($B60,'Eredmény kód szerint'!$A$1:$G$111,4,0)</f>
        <v>2</v>
      </c>
      <c r="I60" s="11">
        <f>VLOOKUP($B60,'Eredmény kód szerint'!$A$1:$G$111,5,0)</f>
        <v>1</v>
      </c>
      <c r="J60" s="11">
        <f>VLOOKUP($B60,'Eredmény kód szerint'!$A$1:$G$111,6,0)</f>
        <v>1</v>
      </c>
      <c r="K60" s="18">
        <f t="shared" si="3"/>
        <v>11</v>
      </c>
    </row>
    <row r="61" spans="1:11" ht="36" x14ac:dyDescent="0.3">
      <c r="A61" s="23">
        <f t="shared" si="2"/>
        <v>56</v>
      </c>
      <c r="B61" s="2" t="s">
        <v>172</v>
      </c>
      <c r="C61" s="2" t="s">
        <v>96</v>
      </c>
      <c r="D61" s="3" t="s">
        <v>92</v>
      </c>
      <c r="E61" s="3" t="s">
        <v>93</v>
      </c>
      <c r="F61" s="11">
        <f>VLOOKUP($B61,'Eredmény kód szerint'!$A$1:$G$111,2,0)</f>
        <v>2</v>
      </c>
      <c r="G61" s="11">
        <f>VLOOKUP($B61,'Eredmény kód szerint'!$A$1:$G$111,3,0)</f>
        <v>3</v>
      </c>
      <c r="H61" s="11">
        <f>VLOOKUP($B61,'Eredmény kód szerint'!$A$1:$G$111,4,0)</f>
        <v>1</v>
      </c>
      <c r="I61" s="11">
        <f>VLOOKUP($B61,'Eredmény kód szerint'!$A$1:$G$111,5,0)</f>
        <v>1</v>
      </c>
      <c r="J61" s="11">
        <f>VLOOKUP($B61,'Eredmény kód szerint'!$A$1:$G$111,6,0)</f>
        <v>4</v>
      </c>
      <c r="K61" s="18">
        <f t="shared" si="3"/>
        <v>11</v>
      </c>
    </row>
    <row r="62" spans="1:11" ht="36" x14ac:dyDescent="0.3">
      <c r="A62" s="23">
        <f t="shared" si="2"/>
        <v>56</v>
      </c>
      <c r="B62" s="2" t="s">
        <v>200</v>
      </c>
      <c r="C62" s="2" t="s">
        <v>64</v>
      </c>
      <c r="D62" s="3" t="s">
        <v>146</v>
      </c>
      <c r="E62" s="3" t="s">
        <v>61</v>
      </c>
      <c r="F62" s="11">
        <f>VLOOKUP($B62,'Eredmény kód szerint'!$A$1:$G$111,2,0)</f>
        <v>0</v>
      </c>
      <c r="G62" s="11">
        <f>VLOOKUP($B62,'Eredmény kód szerint'!$A$1:$G$111,3,0)</f>
        <v>7</v>
      </c>
      <c r="H62" s="11">
        <f>VLOOKUP($B62,'Eredmény kód szerint'!$A$1:$G$111,4,0)</f>
        <v>3</v>
      </c>
      <c r="I62" s="11">
        <f>VLOOKUP($B62,'Eredmény kód szerint'!$A$1:$G$111,5,0)</f>
        <v>1</v>
      </c>
      <c r="J62" s="11">
        <f>VLOOKUP($B62,'Eredmény kód szerint'!$A$1:$G$111,6,0)</f>
        <v>0</v>
      </c>
      <c r="K62" s="18">
        <f t="shared" si="3"/>
        <v>11</v>
      </c>
    </row>
    <row r="63" spans="1:11" ht="36" x14ac:dyDescent="0.3">
      <c r="A63" s="23">
        <f t="shared" si="2"/>
        <v>62</v>
      </c>
      <c r="B63" s="3" t="s">
        <v>188</v>
      </c>
      <c r="C63" s="3" t="s">
        <v>135</v>
      </c>
      <c r="D63" s="3" t="s">
        <v>11</v>
      </c>
      <c r="E63" s="3" t="s">
        <v>134</v>
      </c>
      <c r="F63" s="11">
        <f>VLOOKUP($B63,'Eredmény kód szerint'!$A$1:$G$111,2,0)</f>
        <v>2</v>
      </c>
      <c r="G63" s="11">
        <f>VLOOKUP($B63,'Eredmény kód szerint'!$A$1:$G$111,3,0)</f>
        <v>5</v>
      </c>
      <c r="H63" s="11">
        <f>VLOOKUP($B63,'Eredmény kód szerint'!$A$1:$G$111,4,0)</f>
        <v>2</v>
      </c>
      <c r="I63" s="11">
        <f>VLOOKUP($B63,'Eredmény kód szerint'!$A$1:$G$111,5,0)</f>
        <v>1</v>
      </c>
      <c r="J63" s="11">
        <f>VLOOKUP($B63,'Eredmény kód szerint'!$A$1:$G$111,6,0)</f>
        <v>0</v>
      </c>
      <c r="K63" s="18">
        <f t="shared" si="3"/>
        <v>10</v>
      </c>
    </row>
    <row r="64" spans="1:11" ht="54" x14ac:dyDescent="0.3">
      <c r="A64" s="23">
        <f t="shared" si="2"/>
        <v>62</v>
      </c>
      <c r="B64" s="3" t="s">
        <v>214</v>
      </c>
      <c r="C64" s="3" t="s">
        <v>8</v>
      </c>
      <c r="D64" s="3" t="s">
        <v>155</v>
      </c>
      <c r="E64" s="3" t="s">
        <v>139</v>
      </c>
      <c r="F64" s="11" t="str">
        <f>VLOOKUP($B64,'Eredmény kód szerint'!$A$1:$G$111,2,0)</f>
        <v>X</v>
      </c>
      <c r="G64" s="11">
        <f>VLOOKUP($B64,'Eredmény kód szerint'!$A$1:$G$111,3,0)</f>
        <v>2</v>
      </c>
      <c r="H64" s="11">
        <f>VLOOKUP($B64,'Eredmény kód szerint'!$A$1:$G$111,4,0)</f>
        <v>8</v>
      </c>
      <c r="I64" s="11" t="str">
        <f>VLOOKUP($B64,'Eredmény kód szerint'!$A$1:$G$111,5,0)</f>
        <v>X</v>
      </c>
      <c r="J64" s="11">
        <f>VLOOKUP($B64,'Eredmény kód szerint'!$A$1:$G$111,6,0)</f>
        <v>0</v>
      </c>
      <c r="K64" s="18">
        <f t="shared" si="3"/>
        <v>10</v>
      </c>
    </row>
    <row r="65" spans="1:11" ht="54" x14ac:dyDescent="0.3">
      <c r="A65" s="23">
        <f t="shared" si="2"/>
        <v>62</v>
      </c>
      <c r="B65" s="2" t="s">
        <v>248</v>
      </c>
      <c r="C65" s="2" t="s">
        <v>101</v>
      </c>
      <c r="D65" s="3" t="s">
        <v>29</v>
      </c>
      <c r="E65" s="3" t="s">
        <v>98</v>
      </c>
      <c r="F65" s="11">
        <f>VLOOKUP($B65,'Eredmény kód szerint'!$A$1:$G$111,2,0)</f>
        <v>4</v>
      </c>
      <c r="G65" s="11">
        <f>VLOOKUP($B65,'Eredmény kód szerint'!$A$1:$G$111,3,0)</f>
        <v>2</v>
      </c>
      <c r="H65" s="11">
        <f>VLOOKUP($B65,'Eredmény kód szerint'!$A$1:$G$111,4,0)</f>
        <v>3</v>
      </c>
      <c r="I65" s="11">
        <f>VLOOKUP($B65,'Eredmény kód szerint'!$A$1:$G$111,5,0)</f>
        <v>1</v>
      </c>
      <c r="J65" s="11">
        <f>VLOOKUP($B65,'Eredmény kód szerint'!$A$1:$G$111,6,0)</f>
        <v>0</v>
      </c>
      <c r="K65" s="18">
        <f t="shared" si="3"/>
        <v>10</v>
      </c>
    </row>
    <row r="66" spans="1:11" ht="36" x14ac:dyDescent="0.3">
      <c r="A66" s="23">
        <f t="shared" ref="A66:A97" si="4">RANK(K66,$K$2:$K$113)</f>
        <v>62</v>
      </c>
      <c r="B66" s="2" t="s">
        <v>199</v>
      </c>
      <c r="C66" s="2" t="s">
        <v>58</v>
      </c>
      <c r="D66" s="3" t="s">
        <v>29</v>
      </c>
      <c r="E66" s="3" t="s">
        <v>57</v>
      </c>
      <c r="F66" s="11">
        <f>VLOOKUP($B66,'Eredmény kód szerint'!$A$1:$G$111,2,0)</f>
        <v>2</v>
      </c>
      <c r="G66" s="11">
        <f>VLOOKUP($B66,'Eredmény kód szerint'!$A$1:$G$111,3,0)</f>
        <v>5</v>
      </c>
      <c r="H66" s="11">
        <f>VLOOKUP($B66,'Eredmény kód szerint'!$A$1:$G$111,4,0)</f>
        <v>1</v>
      </c>
      <c r="I66" s="11">
        <f>VLOOKUP($B66,'Eredmény kód szerint'!$A$1:$G$111,5,0)</f>
        <v>1</v>
      </c>
      <c r="J66" s="11">
        <f>VLOOKUP($B66,'Eredmény kód szerint'!$A$1:$G$111,6,0)</f>
        <v>1</v>
      </c>
      <c r="K66" s="18">
        <f t="shared" ref="K66:K97" si="5">SUM(F66:J66)</f>
        <v>10</v>
      </c>
    </row>
    <row r="67" spans="1:11" ht="36" x14ac:dyDescent="0.3">
      <c r="A67" s="23">
        <f t="shared" si="4"/>
        <v>62</v>
      </c>
      <c r="B67" s="2" t="s">
        <v>150</v>
      </c>
      <c r="C67" s="2" t="s">
        <v>42</v>
      </c>
      <c r="D67" s="3" t="s">
        <v>146</v>
      </c>
      <c r="E67" s="3" t="s">
        <v>39</v>
      </c>
      <c r="F67" s="11">
        <f>VLOOKUP($B67,'Eredmény kód szerint'!$A$1:$G$111,2,0)</f>
        <v>0</v>
      </c>
      <c r="G67" s="11">
        <f>VLOOKUP($B67,'Eredmény kód szerint'!$A$1:$G$111,3,0)</f>
        <v>0</v>
      </c>
      <c r="H67" s="11">
        <f>VLOOKUP($B67,'Eredmény kód szerint'!$A$1:$G$111,4,0)</f>
        <v>10</v>
      </c>
      <c r="I67" s="11">
        <f>VLOOKUP($B67,'Eredmény kód szerint'!$A$1:$G$111,5,0)</f>
        <v>0</v>
      </c>
      <c r="J67" s="11">
        <f>VLOOKUP($B67,'Eredmény kód szerint'!$A$1:$G$111,6,0)</f>
        <v>0</v>
      </c>
      <c r="K67" s="18">
        <f t="shared" si="5"/>
        <v>10</v>
      </c>
    </row>
    <row r="68" spans="1:11" x14ac:dyDescent="0.3">
      <c r="A68" s="23">
        <f t="shared" si="4"/>
        <v>67</v>
      </c>
      <c r="B68" s="2" t="s">
        <v>216</v>
      </c>
      <c r="C68" s="2" t="s">
        <v>53</v>
      </c>
      <c r="D68" s="3" t="s">
        <v>48</v>
      </c>
      <c r="E68" s="3" t="s">
        <v>49</v>
      </c>
      <c r="F68" s="11">
        <f>VLOOKUP($B68,'Eredmény kód szerint'!$A$1:$G$111,2,0)</f>
        <v>2</v>
      </c>
      <c r="G68" s="11">
        <f>VLOOKUP($B68,'Eredmény kód szerint'!$A$1:$G$111,3,0)</f>
        <v>4</v>
      </c>
      <c r="H68" s="11">
        <f>VLOOKUP($B68,'Eredmény kód szerint'!$A$1:$G$111,4,0)</f>
        <v>1</v>
      </c>
      <c r="I68" s="11">
        <f>VLOOKUP($B68,'Eredmény kód szerint'!$A$1:$G$111,5,0)</f>
        <v>1</v>
      </c>
      <c r="J68" s="11">
        <f>VLOOKUP($B68,'Eredmény kód szerint'!$A$1:$G$111,6,0)</f>
        <v>1</v>
      </c>
      <c r="K68" s="18">
        <f t="shared" si="5"/>
        <v>9</v>
      </c>
    </row>
    <row r="69" spans="1:11" ht="36" x14ac:dyDescent="0.3">
      <c r="A69" s="23">
        <f t="shared" si="4"/>
        <v>67</v>
      </c>
      <c r="B69" s="2" t="s">
        <v>178</v>
      </c>
      <c r="C69" s="2" t="s">
        <v>102</v>
      </c>
      <c r="D69" s="3" t="s">
        <v>119</v>
      </c>
      <c r="E69" s="3" t="s">
        <v>133</v>
      </c>
      <c r="F69" s="11">
        <f>VLOOKUP($B69,'Eredmény kód szerint'!$A$1:$G$111,2,0)</f>
        <v>2</v>
      </c>
      <c r="G69" s="11">
        <f>VLOOKUP($B69,'Eredmény kód szerint'!$A$1:$G$111,3,0)</f>
        <v>4</v>
      </c>
      <c r="H69" s="11">
        <f>VLOOKUP($B69,'Eredmény kód szerint'!$A$1:$G$111,4,0)</f>
        <v>2</v>
      </c>
      <c r="I69" s="11">
        <f>VLOOKUP($B69,'Eredmény kód szerint'!$A$1:$G$111,5,0)</f>
        <v>1</v>
      </c>
      <c r="J69" s="11">
        <f>VLOOKUP($B69,'Eredmény kód szerint'!$A$1:$G$111,6,0)</f>
        <v>0</v>
      </c>
      <c r="K69" s="18">
        <f t="shared" si="5"/>
        <v>9</v>
      </c>
    </row>
    <row r="70" spans="1:11" ht="36" x14ac:dyDescent="0.3">
      <c r="A70" s="23">
        <f t="shared" si="4"/>
        <v>67</v>
      </c>
      <c r="B70" s="2" t="s">
        <v>165</v>
      </c>
      <c r="C70" s="2" t="s">
        <v>127</v>
      </c>
      <c r="D70" s="3" t="s">
        <v>125</v>
      </c>
      <c r="E70" s="3" t="s">
        <v>49</v>
      </c>
      <c r="F70" s="11">
        <f>VLOOKUP($B70,'Eredmény kód szerint'!$A$1:$G$111,2,0)</f>
        <v>2</v>
      </c>
      <c r="G70" s="11">
        <f>VLOOKUP($B70,'Eredmény kód szerint'!$A$1:$G$111,3,0)</f>
        <v>6</v>
      </c>
      <c r="H70" s="11" t="str">
        <f>VLOOKUP($B70,'Eredmény kód szerint'!$A$1:$G$111,4,0)</f>
        <v>X</v>
      </c>
      <c r="I70" s="11">
        <f>VLOOKUP($B70,'Eredmény kód szerint'!$A$1:$G$111,5,0)</f>
        <v>1</v>
      </c>
      <c r="J70" s="11" t="str">
        <f>VLOOKUP($B70,'Eredmény kód szerint'!$A$1:$G$111,6,0)</f>
        <v>X</v>
      </c>
      <c r="K70" s="18">
        <f t="shared" si="5"/>
        <v>9</v>
      </c>
    </row>
    <row r="71" spans="1:11" ht="36" x14ac:dyDescent="0.3">
      <c r="A71" s="23">
        <f t="shared" si="4"/>
        <v>70</v>
      </c>
      <c r="B71" s="2" t="s">
        <v>181</v>
      </c>
      <c r="C71" s="2" t="s">
        <v>45</v>
      </c>
      <c r="D71" s="3" t="s">
        <v>16</v>
      </c>
      <c r="E71" s="3" t="s">
        <v>132</v>
      </c>
      <c r="F71" s="11">
        <f>VLOOKUP($B71,'Eredmény kód szerint'!$A$1:$G$111,2,0)</f>
        <v>0</v>
      </c>
      <c r="G71" s="11">
        <f>VLOOKUP($B71,'Eredmény kód szerint'!$A$1:$G$111,3,0)</f>
        <v>5</v>
      </c>
      <c r="H71" s="11">
        <f>VLOOKUP($B71,'Eredmény kód szerint'!$A$1:$G$111,4,0)</f>
        <v>0</v>
      </c>
      <c r="I71" s="11">
        <f>VLOOKUP($B71,'Eredmény kód szerint'!$A$1:$G$111,5,0)</f>
        <v>1</v>
      </c>
      <c r="J71" s="11">
        <f>VLOOKUP($B71,'Eredmény kód szerint'!$A$1:$G$111,6,0)</f>
        <v>2</v>
      </c>
      <c r="K71" s="18">
        <f t="shared" si="5"/>
        <v>8</v>
      </c>
    </row>
    <row r="72" spans="1:11" ht="36" x14ac:dyDescent="0.3">
      <c r="A72" s="23">
        <f t="shared" si="4"/>
        <v>70</v>
      </c>
      <c r="B72" s="2" t="s">
        <v>197</v>
      </c>
      <c r="C72" s="2" t="s">
        <v>43</v>
      </c>
      <c r="D72" s="3" t="s">
        <v>146</v>
      </c>
      <c r="E72" s="3" t="s">
        <v>39</v>
      </c>
      <c r="F72" s="11">
        <f>VLOOKUP($B72,'Eredmény kód szerint'!$A$1:$G$111,2,0)</f>
        <v>2</v>
      </c>
      <c r="G72" s="11">
        <f>VLOOKUP($B72,'Eredmény kód szerint'!$A$1:$G$111,3,0)</f>
        <v>3</v>
      </c>
      <c r="H72" s="11">
        <f>VLOOKUP($B72,'Eredmény kód szerint'!$A$1:$G$111,4,0)</f>
        <v>2</v>
      </c>
      <c r="I72" s="11">
        <f>VLOOKUP($B72,'Eredmény kód szerint'!$A$1:$G$111,5,0)</f>
        <v>0</v>
      </c>
      <c r="J72" s="11">
        <f>VLOOKUP($B72,'Eredmény kód szerint'!$A$1:$G$111,6,0)</f>
        <v>1</v>
      </c>
      <c r="K72" s="18">
        <f t="shared" si="5"/>
        <v>8</v>
      </c>
    </row>
    <row r="73" spans="1:11" x14ac:dyDescent="0.3">
      <c r="A73" s="23">
        <f t="shared" si="4"/>
        <v>70</v>
      </c>
      <c r="B73" s="2" t="s">
        <v>241</v>
      </c>
      <c r="C73" s="2" t="s">
        <v>5</v>
      </c>
      <c r="D73" s="3" t="s">
        <v>1</v>
      </c>
      <c r="E73" s="3" t="s">
        <v>2</v>
      </c>
      <c r="F73" s="11">
        <f>VLOOKUP($B73,'Eredmény kód szerint'!$A$1:$G$111,2,0)</f>
        <v>1</v>
      </c>
      <c r="G73" s="11">
        <f>VLOOKUP($B73,'Eredmény kód szerint'!$A$1:$G$111,3,0)</f>
        <v>2</v>
      </c>
      <c r="H73" s="11">
        <f>VLOOKUP($B73,'Eredmény kód szerint'!$A$1:$G$111,4,0)</f>
        <v>3</v>
      </c>
      <c r="I73" s="11">
        <f>VLOOKUP($B73,'Eredmény kód szerint'!$A$1:$G$111,5,0)</f>
        <v>1</v>
      </c>
      <c r="J73" s="11">
        <f>VLOOKUP($B73,'Eredmény kód szerint'!$A$1:$G$111,6,0)</f>
        <v>1</v>
      </c>
      <c r="K73" s="18">
        <f t="shared" si="5"/>
        <v>8</v>
      </c>
    </row>
    <row r="74" spans="1:11" ht="36" x14ac:dyDescent="0.3">
      <c r="A74" s="23">
        <f t="shared" si="4"/>
        <v>70</v>
      </c>
      <c r="B74" s="2" t="s">
        <v>262</v>
      </c>
      <c r="C74" s="2" t="s">
        <v>65</v>
      </c>
      <c r="D74" s="3" t="s">
        <v>146</v>
      </c>
      <c r="E74" s="3" t="s">
        <v>61</v>
      </c>
      <c r="F74" s="11">
        <f>VLOOKUP($B74,'Eredmény kód szerint'!$A$1:$G$111,2,0)</f>
        <v>2</v>
      </c>
      <c r="G74" s="11">
        <f>VLOOKUP($B74,'Eredmény kód szerint'!$A$1:$G$111,3,0)</f>
        <v>3</v>
      </c>
      <c r="H74" s="11">
        <f>VLOOKUP($B74,'Eredmény kód szerint'!$A$1:$G$111,4,0)</f>
        <v>2</v>
      </c>
      <c r="I74" s="11">
        <f>VLOOKUP($B74,'Eredmény kód szerint'!$A$1:$G$111,5,0)</f>
        <v>0</v>
      </c>
      <c r="J74" s="11">
        <f>VLOOKUP($B74,'Eredmény kód szerint'!$A$1:$G$111,6,0)</f>
        <v>1</v>
      </c>
      <c r="K74" s="18">
        <f t="shared" si="5"/>
        <v>8</v>
      </c>
    </row>
    <row r="75" spans="1:11" x14ac:dyDescent="0.3">
      <c r="A75" s="23">
        <f t="shared" si="4"/>
        <v>74</v>
      </c>
      <c r="B75" s="2" t="s">
        <v>242</v>
      </c>
      <c r="C75" s="2" t="s">
        <v>123</v>
      </c>
      <c r="D75" s="3" t="s">
        <v>119</v>
      </c>
      <c r="E75" s="3" t="s">
        <v>120</v>
      </c>
      <c r="F75" s="11">
        <f>VLOOKUP($B75,'Eredmény kód szerint'!$A$1:$G$111,2,0)</f>
        <v>0</v>
      </c>
      <c r="G75" s="11">
        <f>VLOOKUP($B75,'Eredmény kód szerint'!$A$1:$G$111,3,0)</f>
        <v>5</v>
      </c>
      <c r="H75" s="11">
        <f>VLOOKUP($B75,'Eredmény kód szerint'!$A$1:$G$111,4,0)</f>
        <v>2</v>
      </c>
      <c r="I75" s="11">
        <f>VLOOKUP($B75,'Eredmény kód szerint'!$A$1:$G$111,5,0)</f>
        <v>0</v>
      </c>
      <c r="J75" s="11">
        <f>VLOOKUP($B75,'Eredmény kód szerint'!$A$1:$G$111,6,0)</f>
        <v>0</v>
      </c>
      <c r="K75" s="18">
        <f t="shared" si="5"/>
        <v>7</v>
      </c>
    </row>
    <row r="76" spans="1:11" ht="36" x14ac:dyDescent="0.3">
      <c r="A76" s="23">
        <f t="shared" si="4"/>
        <v>74</v>
      </c>
      <c r="B76" s="3" t="s">
        <v>164</v>
      </c>
      <c r="C76" s="3" t="s">
        <v>138</v>
      </c>
      <c r="D76" s="3" t="s">
        <v>11</v>
      </c>
      <c r="E76" s="3" t="s">
        <v>134</v>
      </c>
      <c r="F76" s="11">
        <f>VLOOKUP($B76,'Eredmény kód szerint'!$A$1:$G$111,2,0)</f>
        <v>2</v>
      </c>
      <c r="G76" s="11">
        <f>VLOOKUP($B76,'Eredmény kód szerint'!$A$1:$G$111,3,0)</f>
        <v>2</v>
      </c>
      <c r="H76" s="11">
        <f>VLOOKUP($B76,'Eredmény kód szerint'!$A$1:$G$111,4,0)</f>
        <v>2</v>
      </c>
      <c r="I76" s="11">
        <f>VLOOKUP($B76,'Eredmény kód szerint'!$A$1:$G$111,5,0)</f>
        <v>1</v>
      </c>
      <c r="J76" s="11">
        <f>VLOOKUP($B76,'Eredmény kód szerint'!$A$1:$G$111,6,0)</f>
        <v>0</v>
      </c>
      <c r="K76" s="18">
        <f t="shared" si="5"/>
        <v>7</v>
      </c>
    </row>
    <row r="77" spans="1:11" ht="36" x14ac:dyDescent="0.3">
      <c r="A77" s="23">
        <f t="shared" si="4"/>
        <v>74</v>
      </c>
      <c r="B77" s="2" t="s">
        <v>189</v>
      </c>
      <c r="C77" s="2" t="s">
        <v>19</v>
      </c>
      <c r="D77" s="3" t="s">
        <v>16</v>
      </c>
      <c r="E77" s="3" t="s">
        <v>275</v>
      </c>
      <c r="F77" s="11">
        <f>VLOOKUP($B77,'Eredmény kód szerint'!$A$1:$G$111,2,0)</f>
        <v>2</v>
      </c>
      <c r="G77" s="11">
        <f>VLOOKUP($B77,'Eredmény kód szerint'!$A$1:$G$111,3,0)</f>
        <v>3</v>
      </c>
      <c r="H77" s="11">
        <f>VLOOKUP($B77,'Eredmény kód szerint'!$A$1:$G$111,4,0)</f>
        <v>2</v>
      </c>
      <c r="I77" s="11">
        <f>VLOOKUP($B77,'Eredmény kód szerint'!$A$1:$G$111,5,0)</f>
        <v>0</v>
      </c>
      <c r="J77" s="11">
        <f>VLOOKUP($B77,'Eredmény kód szerint'!$A$1:$G$111,6,0)</f>
        <v>0</v>
      </c>
      <c r="K77" s="18">
        <f t="shared" si="5"/>
        <v>7</v>
      </c>
    </row>
    <row r="78" spans="1:11" ht="36" x14ac:dyDescent="0.3">
      <c r="A78" s="23">
        <f t="shared" si="4"/>
        <v>74</v>
      </c>
      <c r="B78" s="2" t="s">
        <v>152</v>
      </c>
      <c r="C78" s="2" t="s">
        <v>60</v>
      </c>
      <c r="D78" s="3" t="s">
        <v>29</v>
      </c>
      <c r="E78" s="3" t="s">
        <v>57</v>
      </c>
      <c r="F78" s="11">
        <f>VLOOKUP($B78,'Eredmény kód szerint'!$A$1:$G$111,2,0)</f>
        <v>0</v>
      </c>
      <c r="G78" s="11">
        <f>VLOOKUP($B78,'Eredmény kód szerint'!$A$1:$G$111,3,0)</f>
        <v>1</v>
      </c>
      <c r="H78" s="11">
        <f>VLOOKUP($B78,'Eredmény kód szerint'!$A$1:$G$111,4,0)</f>
        <v>4</v>
      </c>
      <c r="I78" s="11">
        <f>VLOOKUP($B78,'Eredmény kód szerint'!$A$1:$G$111,5,0)</f>
        <v>1</v>
      </c>
      <c r="J78" s="11">
        <f>VLOOKUP($B78,'Eredmény kód szerint'!$A$1:$G$111,6,0)</f>
        <v>1</v>
      </c>
      <c r="K78" s="18">
        <f t="shared" si="5"/>
        <v>7</v>
      </c>
    </row>
    <row r="79" spans="1:11" ht="36" x14ac:dyDescent="0.3">
      <c r="A79" s="23">
        <f t="shared" si="4"/>
        <v>74</v>
      </c>
      <c r="B79" s="2" t="s">
        <v>160</v>
      </c>
      <c r="C79" s="2" t="s">
        <v>266</v>
      </c>
      <c r="D79" s="3" t="s">
        <v>119</v>
      </c>
      <c r="E79" s="3" t="s">
        <v>133</v>
      </c>
      <c r="F79" s="11">
        <f>VLOOKUP($B79,'Eredmény kód szerint'!$A$1:$G$111,2,0)</f>
        <v>0</v>
      </c>
      <c r="G79" s="11">
        <f>VLOOKUP($B79,'Eredmény kód szerint'!$A$1:$G$111,3,0)</f>
        <v>0</v>
      </c>
      <c r="H79" s="11">
        <f>VLOOKUP($B79,'Eredmény kód szerint'!$A$1:$G$111,4,0)</f>
        <v>6</v>
      </c>
      <c r="I79" s="11">
        <f>VLOOKUP($B79,'Eredmény kód szerint'!$A$1:$G$111,5,0)</f>
        <v>1</v>
      </c>
      <c r="J79" s="11">
        <f>VLOOKUP($B79,'Eredmény kód szerint'!$A$1:$G$111,6,0)</f>
        <v>0</v>
      </c>
      <c r="K79" s="18">
        <f t="shared" si="5"/>
        <v>7</v>
      </c>
    </row>
    <row r="80" spans="1:11" x14ac:dyDescent="0.3">
      <c r="A80" s="23">
        <f t="shared" si="4"/>
        <v>74</v>
      </c>
      <c r="B80" s="2" t="s">
        <v>166</v>
      </c>
      <c r="C80" s="2" t="s">
        <v>27</v>
      </c>
      <c r="D80" s="3" t="s">
        <v>25</v>
      </c>
      <c r="E80" s="2"/>
      <c r="F80" s="11">
        <f>VLOOKUP($B80,'Eredmény kód szerint'!$A$1:$G$111,2,0)</f>
        <v>3</v>
      </c>
      <c r="G80" s="11">
        <f>VLOOKUP($B80,'Eredmény kód szerint'!$A$1:$G$111,3,0)</f>
        <v>1</v>
      </c>
      <c r="H80" s="11">
        <f>VLOOKUP($B80,'Eredmény kód szerint'!$A$1:$G$111,4,0)</f>
        <v>2</v>
      </c>
      <c r="I80" s="11">
        <f>VLOOKUP($B80,'Eredmény kód szerint'!$A$1:$G$111,5,0)</f>
        <v>1</v>
      </c>
      <c r="J80" s="11">
        <f>VLOOKUP($B80,'Eredmény kód szerint'!$A$1:$G$111,6,0)</f>
        <v>0</v>
      </c>
      <c r="K80" s="18">
        <f t="shared" si="5"/>
        <v>7</v>
      </c>
    </row>
    <row r="81" spans="1:11" ht="36" x14ac:dyDescent="0.3">
      <c r="A81" s="23">
        <f t="shared" si="4"/>
        <v>80</v>
      </c>
      <c r="B81" s="2" t="s">
        <v>213</v>
      </c>
      <c r="C81" s="2" t="s">
        <v>34</v>
      </c>
      <c r="D81" s="3" t="s">
        <v>29</v>
      </c>
      <c r="E81" s="3" t="s">
        <v>30</v>
      </c>
      <c r="F81" s="11">
        <f>VLOOKUP($B81,'Eredmény kód szerint'!$A$1:$G$111,2,0)</f>
        <v>2</v>
      </c>
      <c r="G81" s="11">
        <f>VLOOKUP($B81,'Eredmény kód szerint'!$A$1:$G$111,3,0)</f>
        <v>2</v>
      </c>
      <c r="H81" s="11">
        <f>VLOOKUP($B81,'Eredmény kód szerint'!$A$1:$G$111,4,0)</f>
        <v>2</v>
      </c>
      <c r="I81" s="11">
        <f>VLOOKUP($B81,'Eredmény kód szerint'!$A$1:$G$111,5,0)</f>
        <v>0</v>
      </c>
      <c r="J81" s="11">
        <f>VLOOKUP($B81,'Eredmény kód szerint'!$A$1:$G$111,6,0)</f>
        <v>0</v>
      </c>
      <c r="K81" s="18">
        <f t="shared" si="5"/>
        <v>6</v>
      </c>
    </row>
    <row r="82" spans="1:11" ht="36" x14ac:dyDescent="0.3">
      <c r="A82" s="23">
        <f t="shared" si="4"/>
        <v>80</v>
      </c>
      <c r="B82" s="2" t="s">
        <v>259</v>
      </c>
      <c r="C82" s="2" t="s">
        <v>129</v>
      </c>
      <c r="D82" s="3" t="s">
        <v>125</v>
      </c>
      <c r="E82" s="3" t="s">
        <v>49</v>
      </c>
      <c r="F82" s="11">
        <f>VLOOKUP($B82,'Eredmény kód szerint'!$A$1:$G$111,2,0)</f>
        <v>2</v>
      </c>
      <c r="G82" s="11">
        <f>VLOOKUP($B82,'Eredmény kód szerint'!$A$1:$G$111,3,0)</f>
        <v>0</v>
      </c>
      <c r="H82" s="11">
        <f>VLOOKUP($B82,'Eredmény kód szerint'!$A$1:$G$111,4,0)</f>
        <v>4</v>
      </c>
      <c r="I82" s="11">
        <f>VLOOKUP($B82,'Eredmény kód szerint'!$A$1:$G$111,5,0)</f>
        <v>0</v>
      </c>
      <c r="J82" s="11">
        <f>VLOOKUP($B82,'Eredmény kód szerint'!$A$1:$G$111,6,0)</f>
        <v>0</v>
      </c>
      <c r="K82" s="18">
        <f t="shared" si="5"/>
        <v>6</v>
      </c>
    </row>
    <row r="83" spans="1:11" ht="36" x14ac:dyDescent="0.3">
      <c r="A83" s="23">
        <f t="shared" si="4"/>
        <v>80</v>
      </c>
      <c r="B83" s="2" t="s">
        <v>187</v>
      </c>
      <c r="C83" s="2" t="s">
        <v>20</v>
      </c>
      <c r="D83" s="3" t="s">
        <v>16</v>
      </c>
      <c r="E83" s="3" t="s">
        <v>275</v>
      </c>
      <c r="F83" s="11">
        <f>VLOOKUP($B83,'Eredmény kód szerint'!$A$1:$G$111,2,0)</f>
        <v>0</v>
      </c>
      <c r="G83" s="11">
        <f>VLOOKUP($B83,'Eredmény kód szerint'!$A$1:$G$111,3,0)</f>
        <v>2</v>
      </c>
      <c r="H83" s="11">
        <f>VLOOKUP($B83,'Eredmény kód szerint'!$A$1:$G$111,4,0)</f>
        <v>3</v>
      </c>
      <c r="I83" s="11">
        <f>VLOOKUP($B83,'Eredmény kód szerint'!$A$1:$G$111,5,0)</f>
        <v>1</v>
      </c>
      <c r="J83" s="11">
        <f>VLOOKUP($B83,'Eredmény kód szerint'!$A$1:$G$111,6,0)</f>
        <v>0</v>
      </c>
      <c r="K83" s="18">
        <f t="shared" si="5"/>
        <v>6</v>
      </c>
    </row>
    <row r="84" spans="1:11" ht="36" x14ac:dyDescent="0.3">
      <c r="A84" s="23">
        <f t="shared" si="4"/>
        <v>80</v>
      </c>
      <c r="B84" s="2" t="s">
        <v>243</v>
      </c>
      <c r="C84" s="2" t="s">
        <v>97</v>
      </c>
      <c r="D84" s="3" t="s">
        <v>92</v>
      </c>
      <c r="E84" s="3" t="s">
        <v>93</v>
      </c>
      <c r="F84" s="11">
        <f>VLOOKUP($B84,'Eredmény kód szerint'!$A$1:$G$111,2,0)</f>
        <v>2</v>
      </c>
      <c r="G84" s="11">
        <f>VLOOKUP($B84,'Eredmény kód szerint'!$A$1:$G$111,3,0)</f>
        <v>0</v>
      </c>
      <c r="H84" s="11">
        <f>VLOOKUP($B84,'Eredmény kód szerint'!$A$1:$G$111,4,0)</f>
        <v>3</v>
      </c>
      <c r="I84" s="11">
        <f>VLOOKUP($B84,'Eredmény kód szerint'!$A$1:$G$111,5,0)</f>
        <v>0</v>
      </c>
      <c r="J84" s="11">
        <f>VLOOKUP($B84,'Eredmény kód szerint'!$A$1:$G$111,6,0)</f>
        <v>1</v>
      </c>
      <c r="K84" s="18">
        <f t="shared" si="5"/>
        <v>6</v>
      </c>
    </row>
    <row r="85" spans="1:11" ht="36" x14ac:dyDescent="0.3">
      <c r="A85" s="23">
        <f t="shared" si="4"/>
        <v>80</v>
      </c>
      <c r="B85" s="2" t="s">
        <v>180</v>
      </c>
      <c r="C85" s="2" t="s">
        <v>46</v>
      </c>
      <c r="D85" s="3" t="s">
        <v>16</v>
      </c>
      <c r="E85" s="3" t="s">
        <v>132</v>
      </c>
      <c r="F85" s="11">
        <f>VLOOKUP($B85,'Eredmény kód szerint'!$A$1:$G$111,2,0)</f>
        <v>2</v>
      </c>
      <c r="G85" s="11">
        <f>VLOOKUP($B85,'Eredmény kód szerint'!$A$1:$G$111,3,0)</f>
        <v>0</v>
      </c>
      <c r="H85" s="11">
        <f>VLOOKUP($B85,'Eredmény kód szerint'!$A$1:$G$111,4,0)</f>
        <v>3</v>
      </c>
      <c r="I85" s="11">
        <f>VLOOKUP($B85,'Eredmény kód szerint'!$A$1:$G$111,5,0)</f>
        <v>1</v>
      </c>
      <c r="J85" s="11">
        <f>VLOOKUP($B85,'Eredmény kód szerint'!$A$1:$G$111,6,0)</f>
        <v>0</v>
      </c>
      <c r="K85" s="18">
        <f t="shared" si="5"/>
        <v>6</v>
      </c>
    </row>
    <row r="86" spans="1:11" ht="36" x14ac:dyDescent="0.3">
      <c r="A86" s="23">
        <f t="shared" si="4"/>
        <v>80</v>
      </c>
      <c r="B86" s="2" t="s">
        <v>217</v>
      </c>
      <c r="C86" s="2" t="s">
        <v>33</v>
      </c>
      <c r="D86" s="3" t="s">
        <v>29</v>
      </c>
      <c r="E86" s="3" t="s">
        <v>30</v>
      </c>
      <c r="F86" s="11">
        <f>VLOOKUP($B86,'Eredmény kód szerint'!$A$1:$G$111,2,0)</f>
        <v>2</v>
      </c>
      <c r="G86" s="11">
        <f>VLOOKUP($B86,'Eredmény kód szerint'!$A$1:$G$111,3,0)</f>
        <v>2</v>
      </c>
      <c r="H86" s="11">
        <f>VLOOKUP($B86,'Eredmény kód szerint'!$A$1:$G$111,4,0)</f>
        <v>1</v>
      </c>
      <c r="I86" s="11" t="str">
        <f>VLOOKUP($B86,'Eredmény kód szerint'!$A$1:$G$111,5,0)</f>
        <v>X</v>
      </c>
      <c r="J86" s="11">
        <f>VLOOKUP($B86,'Eredmény kód szerint'!$A$1:$G$111,6,0)</f>
        <v>1</v>
      </c>
      <c r="K86" s="18">
        <f t="shared" si="5"/>
        <v>6</v>
      </c>
    </row>
    <row r="87" spans="1:11" ht="54" x14ac:dyDescent="0.3">
      <c r="A87" s="23">
        <f t="shared" si="4"/>
        <v>80</v>
      </c>
      <c r="B87" s="3" t="s">
        <v>245</v>
      </c>
      <c r="C87" s="3" t="s">
        <v>38</v>
      </c>
      <c r="D87" s="3" t="s">
        <v>11</v>
      </c>
      <c r="E87" s="3" t="s">
        <v>130</v>
      </c>
      <c r="F87" s="11">
        <f>VLOOKUP($B87,'Eredmény kód szerint'!$A$1:$G$111,2,0)</f>
        <v>3</v>
      </c>
      <c r="G87" s="11">
        <f>VLOOKUP($B87,'Eredmény kód szerint'!$A$1:$G$111,3,0)</f>
        <v>0</v>
      </c>
      <c r="H87" s="11">
        <f>VLOOKUP($B87,'Eredmény kód szerint'!$A$1:$G$111,4,0)</f>
        <v>2</v>
      </c>
      <c r="I87" s="11">
        <f>VLOOKUP($B87,'Eredmény kód szerint'!$A$1:$G$111,5,0)</f>
        <v>0</v>
      </c>
      <c r="J87" s="11">
        <f>VLOOKUP($B87,'Eredmény kód szerint'!$A$1:$G$111,6,0)</f>
        <v>1</v>
      </c>
      <c r="K87" s="18">
        <f t="shared" si="5"/>
        <v>6</v>
      </c>
    </row>
    <row r="88" spans="1:11" ht="36" x14ac:dyDescent="0.3">
      <c r="A88" s="23">
        <f t="shared" si="4"/>
        <v>87</v>
      </c>
      <c r="B88" s="2" t="s">
        <v>177</v>
      </c>
      <c r="C88" s="2" t="s">
        <v>147</v>
      </c>
      <c r="D88" s="3" t="s">
        <v>119</v>
      </c>
      <c r="E88" s="3" t="s">
        <v>133</v>
      </c>
      <c r="F88" s="11">
        <f>VLOOKUP($B88,'Eredmény kód szerint'!$A$1:$G$111,2,0)</f>
        <v>2</v>
      </c>
      <c r="G88" s="11">
        <f>VLOOKUP($B88,'Eredmény kód szerint'!$A$1:$G$111,3,0)</f>
        <v>0</v>
      </c>
      <c r="H88" s="11">
        <f>VLOOKUP($B88,'Eredmény kód szerint'!$A$1:$G$111,4,0)</f>
        <v>2</v>
      </c>
      <c r="I88" s="11">
        <f>VLOOKUP($B88,'Eredmény kód szerint'!$A$1:$G$111,5,0)</f>
        <v>0</v>
      </c>
      <c r="J88" s="11">
        <f>VLOOKUP($B88,'Eredmény kód szerint'!$A$1:$G$111,6,0)</f>
        <v>1</v>
      </c>
      <c r="K88" s="18">
        <f t="shared" si="5"/>
        <v>5</v>
      </c>
    </row>
    <row r="89" spans="1:11" ht="36" x14ac:dyDescent="0.3">
      <c r="A89" s="23">
        <f t="shared" si="4"/>
        <v>87</v>
      </c>
      <c r="B89" s="2" t="s">
        <v>168</v>
      </c>
      <c r="C89" s="2" t="s">
        <v>31</v>
      </c>
      <c r="D89" s="3" t="s">
        <v>29</v>
      </c>
      <c r="E89" s="3" t="s">
        <v>30</v>
      </c>
      <c r="F89" s="11">
        <f>VLOOKUP($B89,'Eredmény kód szerint'!$A$1:$G$111,2,0)</f>
        <v>2</v>
      </c>
      <c r="G89" s="11">
        <f>VLOOKUP($B89,'Eredmény kód szerint'!$A$1:$G$111,3,0)</f>
        <v>2</v>
      </c>
      <c r="H89" s="11">
        <f>VLOOKUP($B89,'Eredmény kód szerint'!$A$1:$G$111,4,0)</f>
        <v>1</v>
      </c>
      <c r="I89" s="11">
        <f>VLOOKUP($B89,'Eredmény kód szerint'!$A$1:$G$111,5,0)</f>
        <v>0</v>
      </c>
      <c r="J89" s="11" t="str">
        <f>VLOOKUP($B89,'Eredmény kód szerint'!$A$1:$G$111,6,0)</f>
        <v>X</v>
      </c>
      <c r="K89" s="18">
        <f t="shared" si="5"/>
        <v>5</v>
      </c>
    </row>
    <row r="90" spans="1:11" ht="36" x14ac:dyDescent="0.3">
      <c r="A90" s="23">
        <f t="shared" si="4"/>
        <v>87</v>
      </c>
      <c r="B90" s="2" t="s">
        <v>244</v>
      </c>
      <c r="C90" s="2" t="s">
        <v>95</v>
      </c>
      <c r="D90" s="3" t="s">
        <v>92</v>
      </c>
      <c r="E90" s="3" t="s">
        <v>93</v>
      </c>
      <c r="F90" s="11">
        <f>VLOOKUP($B90,'Eredmény kód szerint'!$A$1:$G$111,2,0)</f>
        <v>0</v>
      </c>
      <c r="G90" s="11">
        <f>VLOOKUP($B90,'Eredmény kód szerint'!$A$1:$G$111,3,0)</f>
        <v>2</v>
      </c>
      <c r="H90" s="11">
        <f>VLOOKUP($B90,'Eredmény kód szerint'!$A$1:$G$111,4,0)</f>
        <v>3</v>
      </c>
      <c r="I90" s="11">
        <f>VLOOKUP($B90,'Eredmény kód szerint'!$A$1:$G$111,5,0)</f>
        <v>0</v>
      </c>
      <c r="J90" s="11">
        <f>VLOOKUP($B90,'Eredmény kód szerint'!$A$1:$G$111,6,0)</f>
        <v>0</v>
      </c>
      <c r="K90" s="18">
        <f t="shared" si="5"/>
        <v>5</v>
      </c>
    </row>
    <row r="91" spans="1:11" ht="36" x14ac:dyDescent="0.3">
      <c r="A91" s="23">
        <f t="shared" si="4"/>
        <v>87</v>
      </c>
      <c r="B91" s="3" t="s">
        <v>263</v>
      </c>
      <c r="C91" s="3" t="s">
        <v>136</v>
      </c>
      <c r="D91" s="3" t="s">
        <v>11</v>
      </c>
      <c r="E91" s="3" t="s">
        <v>134</v>
      </c>
      <c r="F91" s="11">
        <f>VLOOKUP($B91,'Eredmény kód szerint'!$A$1:$G$111,2,0)</f>
        <v>0</v>
      </c>
      <c r="G91" s="11">
        <f>VLOOKUP($B91,'Eredmény kód szerint'!$A$1:$G$111,3,0)</f>
        <v>2</v>
      </c>
      <c r="H91" s="11">
        <f>VLOOKUP($B91,'Eredmény kód szerint'!$A$1:$G$111,4,0)</f>
        <v>0</v>
      </c>
      <c r="I91" s="11">
        <f>VLOOKUP($B91,'Eredmény kód szerint'!$A$1:$G$111,5,0)</f>
        <v>1</v>
      </c>
      <c r="J91" s="11">
        <f>VLOOKUP($B91,'Eredmény kód szerint'!$A$1:$G$111,6,0)</f>
        <v>2</v>
      </c>
      <c r="K91" s="18">
        <f t="shared" si="5"/>
        <v>5</v>
      </c>
    </row>
    <row r="92" spans="1:11" ht="36" x14ac:dyDescent="0.3">
      <c r="A92" s="23">
        <f t="shared" si="4"/>
        <v>91</v>
      </c>
      <c r="B92" s="2" t="s">
        <v>253</v>
      </c>
      <c r="C92" s="2" t="s">
        <v>21</v>
      </c>
      <c r="D92" s="3" t="s">
        <v>16</v>
      </c>
      <c r="E92" s="3" t="s">
        <v>275</v>
      </c>
      <c r="F92" s="11">
        <f>VLOOKUP($B92,'Eredmény kód szerint'!$A$1:$G$111,2,0)</f>
        <v>1</v>
      </c>
      <c r="G92" s="11">
        <f>VLOOKUP($B92,'Eredmény kód szerint'!$A$1:$G$111,3,0)</f>
        <v>1</v>
      </c>
      <c r="H92" s="11">
        <f>VLOOKUP($B92,'Eredmény kód szerint'!$A$1:$G$111,4,0)</f>
        <v>2</v>
      </c>
      <c r="I92" s="11" t="str">
        <f>VLOOKUP($B92,'Eredmény kód szerint'!$A$1:$G$111,5,0)</f>
        <v>X</v>
      </c>
      <c r="J92" s="11">
        <f>VLOOKUP($B92,'Eredmény kód szerint'!$A$1:$G$111,6,0)</f>
        <v>0</v>
      </c>
      <c r="K92" s="18">
        <f t="shared" si="5"/>
        <v>4</v>
      </c>
    </row>
    <row r="93" spans="1:11" x14ac:dyDescent="0.3">
      <c r="A93" s="23">
        <f t="shared" si="4"/>
        <v>91</v>
      </c>
      <c r="B93" s="2" t="s">
        <v>173</v>
      </c>
      <c r="C93" s="2" t="s">
        <v>50</v>
      </c>
      <c r="D93" s="3" t="s">
        <v>48</v>
      </c>
      <c r="E93" s="3" t="s">
        <v>49</v>
      </c>
      <c r="F93" s="11">
        <f>VLOOKUP($B93,'Eredmény kód szerint'!$A$1:$G$111,2,0)</f>
        <v>0</v>
      </c>
      <c r="G93" s="11">
        <f>VLOOKUP($B93,'Eredmény kód szerint'!$A$1:$G$111,3,0)</f>
        <v>0</v>
      </c>
      <c r="H93" s="11">
        <f>VLOOKUP($B93,'Eredmény kód szerint'!$A$1:$G$111,4,0)</f>
        <v>3</v>
      </c>
      <c r="I93" s="11">
        <f>VLOOKUP($B93,'Eredmény kód szerint'!$A$1:$G$111,5,0)</f>
        <v>0</v>
      </c>
      <c r="J93" s="11">
        <f>VLOOKUP($B93,'Eredmény kód szerint'!$A$1:$G$111,6,0)</f>
        <v>1</v>
      </c>
      <c r="K93" s="18">
        <f t="shared" si="5"/>
        <v>4</v>
      </c>
    </row>
    <row r="94" spans="1:11" x14ac:dyDescent="0.3">
      <c r="A94" s="23">
        <f t="shared" si="4"/>
        <v>91</v>
      </c>
      <c r="B94" s="2" t="s">
        <v>167</v>
      </c>
      <c r="C94" s="2" t="s">
        <v>54</v>
      </c>
      <c r="D94" s="3" t="s">
        <v>29</v>
      </c>
      <c r="E94" s="3" t="s">
        <v>142</v>
      </c>
      <c r="F94" s="11">
        <f>VLOOKUP($B94,'Eredmény kód szerint'!$A$1:$G$111,2,0)</f>
        <v>3</v>
      </c>
      <c r="G94" s="11">
        <f>VLOOKUP($B94,'Eredmény kód szerint'!$A$1:$G$111,3,0)</f>
        <v>0</v>
      </c>
      <c r="H94" s="11">
        <f>VLOOKUP($B94,'Eredmény kód szerint'!$A$1:$G$111,4,0)</f>
        <v>1</v>
      </c>
      <c r="I94" s="11">
        <f>VLOOKUP($B94,'Eredmény kód szerint'!$A$1:$G$111,5,0)</f>
        <v>0</v>
      </c>
      <c r="J94" s="11">
        <f>VLOOKUP($B94,'Eredmény kód szerint'!$A$1:$G$111,6,0)</f>
        <v>0</v>
      </c>
      <c r="K94" s="18">
        <f t="shared" si="5"/>
        <v>4</v>
      </c>
    </row>
    <row r="95" spans="1:11" ht="54" x14ac:dyDescent="0.3">
      <c r="A95" s="23">
        <f t="shared" si="4"/>
        <v>91</v>
      </c>
      <c r="B95" s="3" t="s">
        <v>206</v>
      </c>
      <c r="C95" s="3" t="s">
        <v>36</v>
      </c>
      <c r="D95" s="3" t="s">
        <v>11</v>
      </c>
      <c r="E95" s="3" t="s">
        <v>130</v>
      </c>
      <c r="F95" s="11">
        <f>VLOOKUP($B95,'Eredmény kód szerint'!$A$1:$G$111,2,0)</f>
        <v>1</v>
      </c>
      <c r="G95" s="11">
        <f>VLOOKUP($B95,'Eredmény kód szerint'!$A$1:$G$111,3,0)</f>
        <v>1</v>
      </c>
      <c r="H95" s="11">
        <f>VLOOKUP($B95,'Eredmény kód szerint'!$A$1:$G$111,4,0)</f>
        <v>1</v>
      </c>
      <c r="I95" s="11">
        <f>VLOOKUP($B95,'Eredmény kód szerint'!$A$1:$G$111,5,0)</f>
        <v>1</v>
      </c>
      <c r="J95" s="11">
        <f>VLOOKUP($B95,'Eredmény kód szerint'!$A$1:$G$111,6,0)</f>
        <v>0</v>
      </c>
      <c r="K95" s="18">
        <f t="shared" si="5"/>
        <v>4</v>
      </c>
    </row>
    <row r="96" spans="1:11" ht="54" x14ac:dyDescent="0.3">
      <c r="A96" s="23">
        <f t="shared" si="4"/>
        <v>91</v>
      </c>
      <c r="B96" s="2" t="s">
        <v>201</v>
      </c>
      <c r="C96" s="2" t="s">
        <v>100</v>
      </c>
      <c r="D96" s="3" t="s">
        <v>29</v>
      </c>
      <c r="E96" s="3" t="s">
        <v>98</v>
      </c>
      <c r="F96" s="11">
        <f>VLOOKUP($B96,'Eredmény kód szerint'!$A$1:$G$111,2,0)</f>
        <v>2</v>
      </c>
      <c r="G96" s="11">
        <f>VLOOKUP($B96,'Eredmény kód szerint'!$A$1:$G$111,3,0)</f>
        <v>0</v>
      </c>
      <c r="H96" s="11">
        <f>VLOOKUP($B96,'Eredmény kód szerint'!$A$1:$G$111,4,0)</f>
        <v>2</v>
      </c>
      <c r="I96" s="11">
        <f>VLOOKUP($B96,'Eredmény kód szerint'!$A$1:$G$111,5,0)</f>
        <v>0</v>
      </c>
      <c r="J96" s="11">
        <f>VLOOKUP($B96,'Eredmény kód szerint'!$A$1:$G$111,6,0)</f>
        <v>0</v>
      </c>
      <c r="K96" s="18">
        <f t="shared" si="5"/>
        <v>4</v>
      </c>
    </row>
    <row r="97" spans="1:11" x14ac:dyDescent="0.3">
      <c r="A97" s="23">
        <f t="shared" si="4"/>
        <v>91</v>
      </c>
      <c r="B97" s="2" t="s">
        <v>231</v>
      </c>
      <c r="C97" s="2" t="s">
        <v>108</v>
      </c>
      <c r="D97" s="3" t="s">
        <v>29</v>
      </c>
      <c r="E97" s="3" t="s">
        <v>157</v>
      </c>
      <c r="F97" s="11">
        <f>VLOOKUP($B97,'Eredmény kód szerint'!$A$1:$G$111,2,0)</f>
        <v>2</v>
      </c>
      <c r="G97" s="11">
        <f>VLOOKUP($B97,'Eredmény kód szerint'!$A$1:$G$111,3,0)</f>
        <v>0</v>
      </c>
      <c r="H97" s="11">
        <f>VLOOKUP($B97,'Eredmény kód szerint'!$A$1:$G$111,4,0)</f>
        <v>2</v>
      </c>
      <c r="I97" s="11" t="str">
        <f>VLOOKUP($B97,'Eredmény kód szerint'!$A$1:$G$111,5,0)</f>
        <v>X</v>
      </c>
      <c r="J97" s="11">
        <f>VLOOKUP($B97,'Eredmény kód szerint'!$A$1:$G$111,6,0)</f>
        <v>0</v>
      </c>
      <c r="K97" s="18">
        <f t="shared" si="5"/>
        <v>4</v>
      </c>
    </row>
    <row r="98" spans="1:11" ht="54" x14ac:dyDescent="0.3">
      <c r="A98" s="23">
        <f t="shared" ref="A98:A111" si="6">RANK(K98,$K$2:$K$113)</f>
        <v>91</v>
      </c>
      <c r="B98" s="3" t="s">
        <v>174</v>
      </c>
      <c r="C98" s="3" t="s">
        <v>10</v>
      </c>
      <c r="D98" s="3" t="s">
        <v>155</v>
      </c>
      <c r="E98" s="3" t="s">
        <v>139</v>
      </c>
      <c r="F98" s="11" t="str">
        <f>VLOOKUP($B98,'Eredmény kód szerint'!$A$1:$G$111,2,0)</f>
        <v>X</v>
      </c>
      <c r="G98" s="11" t="str">
        <f>VLOOKUP($B98,'Eredmény kód szerint'!$A$1:$G$111,3,0)</f>
        <v>X</v>
      </c>
      <c r="H98" s="11">
        <f>VLOOKUP($B98,'Eredmény kód szerint'!$A$1:$G$111,4,0)</f>
        <v>3</v>
      </c>
      <c r="I98" s="11">
        <f>VLOOKUP($B98,'Eredmény kód szerint'!$A$1:$G$111,5,0)</f>
        <v>1</v>
      </c>
      <c r="J98" s="11">
        <f>VLOOKUP($B98,'Eredmény kód szerint'!$A$1:$G$111,6,0)</f>
        <v>0</v>
      </c>
      <c r="K98" s="18">
        <f t="shared" ref="K98:K111" si="7">SUM(F98:J98)</f>
        <v>4</v>
      </c>
    </row>
    <row r="99" spans="1:11" x14ac:dyDescent="0.3">
      <c r="A99" s="23">
        <f t="shared" si="6"/>
        <v>91</v>
      </c>
      <c r="B99" s="2" t="s">
        <v>170</v>
      </c>
      <c r="C99" s="2" t="s">
        <v>55</v>
      </c>
      <c r="D99" s="3" t="s">
        <v>29</v>
      </c>
      <c r="E99" s="3" t="s">
        <v>276</v>
      </c>
      <c r="F99" s="11">
        <f>VLOOKUP($B99,'Eredmény kód szerint'!$A$1:$G$111,2,0)</f>
        <v>0</v>
      </c>
      <c r="G99" s="11">
        <f>VLOOKUP($B99,'Eredmény kód szerint'!$A$1:$G$111,3,0)</f>
        <v>0</v>
      </c>
      <c r="H99" s="11">
        <f>VLOOKUP($B99,'Eredmény kód szerint'!$A$1:$G$111,4,0)</f>
        <v>1</v>
      </c>
      <c r="I99" s="11">
        <f>VLOOKUP($B99,'Eredmény kód szerint'!$A$1:$G$111,5,0)</f>
        <v>0</v>
      </c>
      <c r="J99" s="11">
        <f>VLOOKUP($B99,'Eredmény kód szerint'!$A$1:$G$111,6,0)</f>
        <v>3</v>
      </c>
      <c r="K99" s="18">
        <f t="shared" si="7"/>
        <v>4</v>
      </c>
    </row>
    <row r="100" spans="1:11" x14ac:dyDescent="0.3">
      <c r="A100" s="23">
        <f t="shared" si="6"/>
        <v>99</v>
      </c>
      <c r="B100" s="2" t="s">
        <v>169</v>
      </c>
      <c r="C100" s="2" t="s">
        <v>56</v>
      </c>
      <c r="D100" s="3" t="s">
        <v>29</v>
      </c>
      <c r="E100" s="3" t="s">
        <v>276</v>
      </c>
      <c r="F100" s="11">
        <f>VLOOKUP($B100,'Eredmény kód szerint'!$A$1:$G$111,2,0)</f>
        <v>2</v>
      </c>
      <c r="G100" s="11">
        <f>VLOOKUP($B100,'Eredmény kód szerint'!$A$1:$G$111,3,0)</f>
        <v>0</v>
      </c>
      <c r="H100" s="11">
        <f>VLOOKUP($B100,'Eredmény kód szerint'!$A$1:$G$111,4,0)</f>
        <v>1</v>
      </c>
      <c r="I100" s="11">
        <f>VLOOKUP($B100,'Eredmény kód szerint'!$A$1:$G$111,5,0)</f>
        <v>0</v>
      </c>
      <c r="J100" s="11">
        <f>VLOOKUP($B100,'Eredmény kód szerint'!$A$1:$G$111,6,0)</f>
        <v>0</v>
      </c>
      <c r="K100" s="18">
        <f t="shared" si="7"/>
        <v>3</v>
      </c>
    </row>
    <row r="101" spans="1:11" ht="36" x14ac:dyDescent="0.3">
      <c r="A101" s="23">
        <f t="shared" si="6"/>
        <v>99</v>
      </c>
      <c r="B101" s="2" t="s">
        <v>252</v>
      </c>
      <c r="C101" s="2" t="s">
        <v>40</v>
      </c>
      <c r="D101" s="3" t="s">
        <v>146</v>
      </c>
      <c r="E101" s="3" t="s">
        <v>39</v>
      </c>
      <c r="F101" s="11">
        <f>VLOOKUP($B101,'Eredmény kód szerint'!$A$1:$G$111,2,0)</f>
        <v>0</v>
      </c>
      <c r="G101" s="11">
        <f>VLOOKUP($B101,'Eredmény kód szerint'!$A$1:$G$111,3,0)</f>
        <v>2</v>
      </c>
      <c r="H101" s="11">
        <f>VLOOKUP($B101,'Eredmény kód szerint'!$A$1:$G$111,4,0)</f>
        <v>1</v>
      </c>
      <c r="I101" s="11">
        <f>VLOOKUP($B101,'Eredmény kód szerint'!$A$1:$G$111,5,0)</f>
        <v>0</v>
      </c>
      <c r="J101" s="11">
        <f>VLOOKUP($B101,'Eredmény kód szerint'!$A$1:$G$111,6,0)</f>
        <v>0</v>
      </c>
      <c r="K101" s="18">
        <f t="shared" si="7"/>
        <v>3</v>
      </c>
    </row>
    <row r="102" spans="1:11" ht="54" x14ac:dyDescent="0.3">
      <c r="A102" s="23">
        <f t="shared" si="6"/>
        <v>99</v>
      </c>
      <c r="B102" s="3" t="s">
        <v>208</v>
      </c>
      <c r="C102" s="3" t="s">
        <v>35</v>
      </c>
      <c r="D102" s="3" t="s">
        <v>11</v>
      </c>
      <c r="E102" s="3" t="s">
        <v>130</v>
      </c>
      <c r="F102" s="11">
        <f>VLOOKUP($B102,'Eredmény kód szerint'!$A$1:$G$111,2,0)</f>
        <v>0</v>
      </c>
      <c r="G102" s="11">
        <f>VLOOKUP($B102,'Eredmény kód szerint'!$A$1:$G$111,3,0)</f>
        <v>0</v>
      </c>
      <c r="H102" s="11">
        <f>VLOOKUP($B102,'Eredmény kód szerint'!$A$1:$G$111,4,0)</f>
        <v>3</v>
      </c>
      <c r="I102" s="11" t="str">
        <f>VLOOKUP($B102,'Eredmény kód szerint'!$A$1:$G$111,5,0)</f>
        <v>X</v>
      </c>
      <c r="J102" s="11">
        <f>VLOOKUP($B102,'Eredmény kód szerint'!$A$1:$G$111,6,0)</f>
        <v>0</v>
      </c>
      <c r="K102" s="18">
        <f t="shared" si="7"/>
        <v>3</v>
      </c>
    </row>
    <row r="103" spans="1:11" x14ac:dyDescent="0.3">
      <c r="A103" s="23">
        <f t="shared" si="6"/>
        <v>99</v>
      </c>
      <c r="B103" s="2" t="s">
        <v>212</v>
      </c>
      <c r="C103" s="2" t="s">
        <v>144</v>
      </c>
      <c r="D103" s="3" t="s">
        <v>29</v>
      </c>
      <c r="E103" s="3" t="s">
        <v>157</v>
      </c>
      <c r="F103" s="11">
        <f>VLOOKUP($B103,'Eredmény kód szerint'!$A$1:$G$111,2,0)</f>
        <v>0</v>
      </c>
      <c r="G103" s="11">
        <f>VLOOKUP($B103,'Eredmény kód szerint'!$A$1:$G$111,3,0)</f>
        <v>0</v>
      </c>
      <c r="H103" s="11">
        <f>VLOOKUP($B103,'Eredmény kód szerint'!$A$1:$G$111,4,0)</f>
        <v>2</v>
      </c>
      <c r="I103" s="11">
        <f>VLOOKUP($B103,'Eredmény kód szerint'!$A$1:$G$111,5,0)</f>
        <v>1</v>
      </c>
      <c r="J103" s="11">
        <f>VLOOKUP($B103,'Eredmény kód szerint'!$A$1:$G$111,6,0)</f>
        <v>0</v>
      </c>
      <c r="K103" s="18">
        <f t="shared" si="7"/>
        <v>3</v>
      </c>
    </row>
    <row r="104" spans="1:11" x14ac:dyDescent="0.3">
      <c r="A104" s="23">
        <f t="shared" si="6"/>
        <v>99</v>
      </c>
      <c r="B104" s="2" t="s">
        <v>215</v>
      </c>
      <c r="C104" s="2" t="s">
        <v>110</v>
      </c>
      <c r="D104" s="3" t="s">
        <v>29</v>
      </c>
      <c r="E104" s="3" t="s">
        <v>157</v>
      </c>
      <c r="F104" s="11">
        <f>VLOOKUP($B104,'Eredmény kód szerint'!$A$1:$G$111,2,0)</f>
        <v>2</v>
      </c>
      <c r="G104" s="11">
        <f>VLOOKUP($B104,'Eredmény kód szerint'!$A$1:$G$111,3,0)</f>
        <v>0</v>
      </c>
      <c r="H104" s="11">
        <f>VLOOKUP($B104,'Eredmény kód szerint'!$A$1:$G$111,4,0)</f>
        <v>1</v>
      </c>
      <c r="I104" s="11">
        <f>VLOOKUP($B104,'Eredmény kód szerint'!$A$1:$G$111,5,0)</f>
        <v>0</v>
      </c>
      <c r="J104" s="11">
        <f>VLOOKUP($B104,'Eredmény kód szerint'!$A$1:$G$111,6,0)</f>
        <v>0</v>
      </c>
      <c r="K104" s="18">
        <f t="shared" si="7"/>
        <v>3</v>
      </c>
    </row>
    <row r="105" spans="1:11" x14ac:dyDescent="0.3">
      <c r="A105" s="23">
        <f t="shared" si="6"/>
        <v>99</v>
      </c>
      <c r="B105" s="2" t="s">
        <v>171</v>
      </c>
      <c r="C105" s="2" t="s">
        <v>26</v>
      </c>
      <c r="D105" s="3" t="s">
        <v>25</v>
      </c>
      <c r="E105" s="2"/>
      <c r="F105" s="11">
        <f>VLOOKUP($B105,'Eredmény kód szerint'!$A$1:$G$111,2,0)</f>
        <v>2</v>
      </c>
      <c r="G105" s="11">
        <f>VLOOKUP($B105,'Eredmény kód szerint'!$A$1:$G$111,3,0)</f>
        <v>0</v>
      </c>
      <c r="H105" s="11">
        <f>VLOOKUP($B105,'Eredmény kód szerint'!$A$1:$G$111,4,0)</f>
        <v>1</v>
      </c>
      <c r="I105" s="11">
        <f>VLOOKUP($B105,'Eredmény kód szerint'!$A$1:$G$111,5,0)</f>
        <v>0</v>
      </c>
      <c r="J105" s="11">
        <f>VLOOKUP($B105,'Eredmény kód szerint'!$A$1:$G$111,6,0)</f>
        <v>0</v>
      </c>
      <c r="K105" s="18">
        <f t="shared" si="7"/>
        <v>3</v>
      </c>
    </row>
    <row r="106" spans="1:11" x14ac:dyDescent="0.3">
      <c r="A106" s="23">
        <f t="shared" si="6"/>
        <v>105</v>
      </c>
      <c r="B106" s="2" t="s">
        <v>218</v>
      </c>
      <c r="C106" s="2" t="s">
        <v>28</v>
      </c>
      <c r="D106" s="3" t="s">
        <v>25</v>
      </c>
      <c r="E106" s="2"/>
      <c r="F106" s="11">
        <f>VLOOKUP($B106,'Eredmény kód szerint'!$A$1:$G$111,2,0)</f>
        <v>0</v>
      </c>
      <c r="G106" s="11" t="str">
        <f>VLOOKUP($B106,'Eredmény kód szerint'!$A$1:$G$111,3,0)</f>
        <v>X</v>
      </c>
      <c r="H106" s="11">
        <f>VLOOKUP($B106,'Eredmény kód szerint'!$A$1:$G$111,4,0)</f>
        <v>1</v>
      </c>
      <c r="I106" s="11">
        <f>VLOOKUP($B106,'Eredmény kód szerint'!$A$1:$G$111,5,0)</f>
        <v>1</v>
      </c>
      <c r="J106" s="11">
        <f>VLOOKUP($B106,'Eredmény kód szerint'!$A$1:$G$111,6,0)</f>
        <v>0</v>
      </c>
      <c r="K106" s="18">
        <f t="shared" si="7"/>
        <v>2</v>
      </c>
    </row>
    <row r="107" spans="1:11" ht="36" x14ac:dyDescent="0.3">
      <c r="A107" s="23">
        <f t="shared" si="6"/>
        <v>105</v>
      </c>
      <c r="B107" s="2" t="s">
        <v>182</v>
      </c>
      <c r="C107" s="2" t="s">
        <v>47</v>
      </c>
      <c r="D107" s="3" t="s">
        <v>16</v>
      </c>
      <c r="E107" s="3" t="s">
        <v>132</v>
      </c>
      <c r="F107" s="11">
        <f>VLOOKUP($B107,'Eredmény kód szerint'!$A$1:$G$111,2,0)</f>
        <v>0</v>
      </c>
      <c r="G107" s="11">
        <f>VLOOKUP($B107,'Eredmény kód szerint'!$A$1:$G$111,3,0)</f>
        <v>0</v>
      </c>
      <c r="H107" s="11">
        <f>VLOOKUP($B107,'Eredmény kód szerint'!$A$1:$G$111,4,0)</f>
        <v>2</v>
      </c>
      <c r="I107" s="11">
        <f>VLOOKUP($B107,'Eredmény kód szerint'!$A$1:$G$111,5,0)</f>
        <v>0</v>
      </c>
      <c r="J107" s="11">
        <f>VLOOKUP($B107,'Eredmény kód szerint'!$A$1:$G$111,6,0)</f>
        <v>0</v>
      </c>
      <c r="K107" s="18">
        <f t="shared" si="7"/>
        <v>2</v>
      </c>
    </row>
    <row r="108" spans="1:11" ht="36" x14ac:dyDescent="0.3">
      <c r="A108" s="23">
        <f t="shared" si="6"/>
        <v>105</v>
      </c>
      <c r="B108" s="2" t="s">
        <v>255</v>
      </c>
      <c r="C108" s="2" t="s">
        <v>126</v>
      </c>
      <c r="D108" s="3" t="s">
        <v>125</v>
      </c>
      <c r="E108" s="3" t="s">
        <v>49</v>
      </c>
      <c r="F108" s="11">
        <f>VLOOKUP($B108,'Eredmény kód szerint'!$A$1:$G$111,2,0)</f>
        <v>2</v>
      </c>
      <c r="G108" s="11" t="str">
        <f>VLOOKUP($B108,'Eredmény kód szerint'!$A$1:$G$111,3,0)</f>
        <v>X</v>
      </c>
      <c r="H108" s="11" t="str">
        <f>VLOOKUP($B108,'Eredmény kód szerint'!$A$1:$G$111,4,0)</f>
        <v>X</v>
      </c>
      <c r="I108" s="11" t="str">
        <f>VLOOKUP($B108,'Eredmény kód szerint'!$A$1:$G$111,5,0)</f>
        <v>X</v>
      </c>
      <c r="J108" s="11" t="str">
        <f>VLOOKUP($B108,'Eredmény kód szerint'!$A$1:$G$111,6,0)</f>
        <v>X</v>
      </c>
      <c r="K108" s="18">
        <f t="shared" si="7"/>
        <v>2</v>
      </c>
    </row>
    <row r="109" spans="1:11" ht="54" x14ac:dyDescent="0.3">
      <c r="A109" s="23">
        <f t="shared" si="6"/>
        <v>108</v>
      </c>
      <c r="B109" s="3" t="s">
        <v>149</v>
      </c>
      <c r="C109" s="3" t="s">
        <v>37</v>
      </c>
      <c r="D109" s="3" t="s">
        <v>11</v>
      </c>
      <c r="E109" s="3" t="s">
        <v>130</v>
      </c>
      <c r="F109" s="11">
        <f>VLOOKUP($B109,'Eredmény kód szerint'!$A$1:$G$111,2,0)</f>
        <v>0</v>
      </c>
      <c r="G109" s="11" t="str">
        <f>VLOOKUP($B109,'Eredmény kód szerint'!$A$1:$G$111,3,0)</f>
        <v>X</v>
      </c>
      <c r="H109" s="11">
        <f>VLOOKUP($B109,'Eredmény kód szerint'!$A$1:$G$111,4,0)</f>
        <v>1</v>
      </c>
      <c r="I109" s="11">
        <f>VLOOKUP($B109,'Eredmény kód szerint'!$A$1:$G$111,5,0)</f>
        <v>0</v>
      </c>
      <c r="J109" s="11">
        <f>VLOOKUP($B109,'Eredmény kód szerint'!$A$1:$G$111,6,0)</f>
        <v>0</v>
      </c>
      <c r="K109" s="18">
        <f t="shared" si="7"/>
        <v>1</v>
      </c>
    </row>
    <row r="110" spans="1:11" ht="36" x14ac:dyDescent="0.3">
      <c r="A110" s="23">
        <f t="shared" si="6"/>
        <v>108</v>
      </c>
      <c r="B110" s="2" t="s">
        <v>151</v>
      </c>
      <c r="C110" s="2" t="s">
        <v>41</v>
      </c>
      <c r="D110" s="3" t="s">
        <v>146</v>
      </c>
      <c r="E110" s="3" t="s">
        <v>39</v>
      </c>
      <c r="F110" s="11">
        <f>VLOOKUP($B110,'Eredmény kód szerint'!$A$1:$G$111,2,0)</f>
        <v>0</v>
      </c>
      <c r="G110" s="11">
        <f>VLOOKUP($B110,'Eredmény kód szerint'!$A$1:$G$111,3,0)</f>
        <v>0</v>
      </c>
      <c r="H110" s="11">
        <f>VLOOKUP($B110,'Eredmény kód szerint'!$A$1:$G$111,4,0)</f>
        <v>1</v>
      </c>
      <c r="I110" s="11" t="str">
        <f>VLOOKUP($B110,'Eredmény kód szerint'!$A$1:$G$111,5,0)</f>
        <v>X</v>
      </c>
      <c r="J110" s="11">
        <f>VLOOKUP($B110,'Eredmény kód szerint'!$A$1:$G$111,6,0)</f>
        <v>0</v>
      </c>
      <c r="K110" s="18">
        <f t="shared" si="7"/>
        <v>1</v>
      </c>
    </row>
    <row r="111" spans="1:11" ht="36" x14ac:dyDescent="0.3">
      <c r="A111" s="23">
        <f t="shared" si="6"/>
        <v>108</v>
      </c>
      <c r="B111" s="2" t="s">
        <v>228</v>
      </c>
      <c r="C111" s="2" t="s">
        <v>103</v>
      </c>
      <c r="D111" s="3" t="s">
        <v>119</v>
      </c>
      <c r="E111" s="3" t="s">
        <v>133</v>
      </c>
      <c r="F111" s="11">
        <f>VLOOKUP($B111,'Eredmény kód szerint'!$A$1:$G$111,2,0)</f>
        <v>0</v>
      </c>
      <c r="G111" s="11">
        <f>VLOOKUP($B111,'Eredmény kód szerint'!$A$1:$G$111,3,0)</f>
        <v>0</v>
      </c>
      <c r="H111" s="11">
        <f>VLOOKUP($B111,'Eredmény kód szerint'!$A$1:$G$111,4,0)</f>
        <v>1</v>
      </c>
      <c r="I111" s="11">
        <f>VLOOKUP($B111,'Eredmény kód szerint'!$A$1:$G$111,5,0)</f>
        <v>0</v>
      </c>
      <c r="J111" s="11">
        <f>VLOOKUP($B111,'Eredmény kód szerint'!$A$1:$G$111,6,0)</f>
        <v>0</v>
      </c>
      <c r="K111" s="18">
        <f t="shared" si="7"/>
        <v>1</v>
      </c>
    </row>
    <row r="112" spans="1:11" ht="36" x14ac:dyDescent="0.3">
      <c r="A112" s="23"/>
      <c r="B112" s="3"/>
      <c r="C112" s="3" t="s">
        <v>137</v>
      </c>
      <c r="D112" s="3" t="s">
        <v>11</v>
      </c>
      <c r="E112" s="3" t="s">
        <v>134</v>
      </c>
      <c r="F112" s="11"/>
      <c r="G112" s="11"/>
      <c r="H112" s="11"/>
      <c r="I112" s="11"/>
      <c r="J112" s="11"/>
      <c r="K112" s="18"/>
    </row>
    <row r="113" spans="1:11" ht="54.6" thickBot="1" x14ac:dyDescent="0.35">
      <c r="A113" s="24"/>
      <c r="B113" s="19"/>
      <c r="C113" s="19" t="s">
        <v>87</v>
      </c>
      <c r="D113" s="20" t="s">
        <v>155</v>
      </c>
      <c r="E113" s="20" t="s">
        <v>273</v>
      </c>
      <c r="F113" s="21"/>
      <c r="G113" s="21"/>
      <c r="H113" s="21"/>
      <c r="I113" s="21"/>
      <c r="J113" s="21"/>
      <c r="K113" s="22"/>
    </row>
    <row r="114" spans="1:11" ht="18.600000000000001" thickBot="1" x14ac:dyDescent="0.35">
      <c r="D114" s="42" t="s">
        <v>281</v>
      </c>
      <c r="E114" s="43"/>
      <c r="F114" s="13">
        <f>AVERAGE(F2:F111)</f>
        <v>6.8207547169811322</v>
      </c>
      <c r="G114" s="13">
        <f t="shared" ref="G114:K114" si="8">AVERAGE(G2:G111)</f>
        <v>4.6019417475728153</v>
      </c>
      <c r="H114" s="13">
        <f t="shared" si="8"/>
        <v>5.509615384615385</v>
      </c>
      <c r="I114" s="13">
        <f t="shared" si="8"/>
        <v>3.607843137254902</v>
      </c>
      <c r="J114" s="13">
        <f t="shared" si="8"/>
        <v>4.5566037735849054</v>
      </c>
      <c r="K114" s="14">
        <f t="shared" si="8"/>
        <v>23.827272727272728</v>
      </c>
    </row>
  </sheetData>
  <sortState ref="A2:K113">
    <sortCondition ref="A2:A113"/>
  </sortState>
  <mergeCells count="1">
    <mergeCell ref="D114:E114"/>
  </mergeCells>
  <pageMargins left="0.25" right="0.25" top="0.75" bottom="0.75" header="0.3" footer="0.3"/>
  <pageSetup paperSize="9" orientation="landscape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N113"/>
  <sheetViews>
    <sheetView tabSelected="1" zoomScale="90" zoomScaleNormal="90" workbookViewId="0">
      <selection activeCell="T5" sqref="T5"/>
    </sheetView>
  </sheetViews>
  <sheetFormatPr defaultRowHeight="18" x14ac:dyDescent="0.35"/>
  <cols>
    <col min="1" max="1" width="10.5546875" style="47" bestFit="1" customWidth="1"/>
    <col min="2" max="2" width="10.33203125" style="34" bestFit="1" customWidth="1"/>
    <col min="3" max="3" width="5.77734375" style="34" bestFit="1" customWidth="1"/>
    <col min="4" max="4" width="29" style="34" bestFit="1" customWidth="1"/>
    <col min="5" max="6" width="30.5546875" style="34" customWidth="1"/>
    <col min="7" max="11" width="3.77734375" style="34" bestFit="1" customWidth="1"/>
    <col min="12" max="12" width="5.77734375" style="34" bestFit="1" customWidth="1"/>
    <col min="13" max="13" width="12.109375" style="34" bestFit="1" customWidth="1"/>
    <col min="14" max="14" width="10.5546875" style="34" customWidth="1"/>
  </cols>
  <sheetData>
    <row r="1" spans="1:14" s="35" customFormat="1" ht="36" x14ac:dyDescent="0.3">
      <c r="A1" s="30" t="s">
        <v>283</v>
      </c>
      <c r="B1" s="30" t="s">
        <v>280</v>
      </c>
      <c r="C1" s="30" t="s">
        <v>158</v>
      </c>
      <c r="D1" s="30" t="s">
        <v>140</v>
      </c>
      <c r="E1" s="30" t="s">
        <v>156</v>
      </c>
      <c r="F1" s="30" t="s">
        <v>0</v>
      </c>
      <c r="G1" s="30" t="s">
        <v>149</v>
      </c>
      <c r="H1" s="30" t="s">
        <v>150</v>
      </c>
      <c r="I1" s="30" t="s">
        <v>151</v>
      </c>
      <c r="J1" s="30" t="s">
        <v>152</v>
      </c>
      <c r="K1" s="30" t="s">
        <v>153</v>
      </c>
      <c r="L1" s="30" t="s">
        <v>154</v>
      </c>
      <c r="M1" s="30" t="s">
        <v>278</v>
      </c>
      <c r="N1" s="30" t="s">
        <v>279</v>
      </c>
    </row>
    <row r="2" spans="1:14" ht="54" x14ac:dyDescent="0.35">
      <c r="A2" s="44" t="s">
        <v>284</v>
      </c>
      <c r="B2" s="36">
        <f t="shared" ref="B2:B27" si="0">RANK(L2,$L$2:$L$113)</f>
        <v>1</v>
      </c>
      <c r="C2" s="36" t="s">
        <v>210</v>
      </c>
      <c r="D2" s="36" t="s">
        <v>85</v>
      </c>
      <c r="E2" s="37" t="s">
        <v>155</v>
      </c>
      <c r="F2" s="37" t="s">
        <v>272</v>
      </c>
      <c r="G2" s="36">
        <f>VLOOKUP($C2,'Eredmény kód szerint'!$A$1:$G$111,2,0)</f>
        <v>20</v>
      </c>
      <c r="H2" s="36">
        <f>VLOOKUP($C2,'Eredmény kód szerint'!$A$1:$G$111,3,0)</f>
        <v>20</v>
      </c>
      <c r="I2" s="36">
        <f>VLOOKUP($C2,'Eredmény kód szerint'!$A$1:$G$111,4,0)</f>
        <v>18</v>
      </c>
      <c r="J2" s="36">
        <f>VLOOKUP($C2,'Eredmény kód szerint'!$A$1:$G$111,5,0)</f>
        <v>20</v>
      </c>
      <c r="K2" s="36">
        <f>VLOOKUP($C2,'Eredmény kód szerint'!$A$1:$G$111,6,0)</f>
        <v>17</v>
      </c>
      <c r="L2" s="36">
        <f t="shared" ref="L2:L27" si="1">SUM(G2:K2)</f>
        <v>95</v>
      </c>
      <c r="M2" s="36">
        <f>SUM(L2:L4)</f>
        <v>228</v>
      </c>
      <c r="N2" s="36" t="s">
        <v>149</v>
      </c>
    </row>
    <row r="3" spans="1:14" ht="54" x14ac:dyDescent="0.35">
      <c r="A3" s="44" t="s">
        <v>284</v>
      </c>
      <c r="B3" s="36">
        <f t="shared" si="0"/>
        <v>8</v>
      </c>
      <c r="C3" s="36" t="s">
        <v>235</v>
      </c>
      <c r="D3" s="36" t="s">
        <v>82</v>
      </c>
      <c r="E3" s="37" t="s">
        <v>155</v>
      </c>
      <c r="F3" s="37" t="s">
        <v>272</v>
      </c>
      <c r="G3" s="36">
        <f>VLOOKUP($C3,'Eredmény kód szerint'!$A$1:$G$111,2,0)</f>
        <v>20</v>
      </c>
      <c r="H3" s="36">
        <f>VLOOKUP($C3,'Eredmény kód szerint'!$A$1:$G$111,3,0)</f>
        <v>20</v>
      </c>
      <c r="I3" s="36">
        <f>VLOOKUP($C3,'Eredmény kód szerint'!$A$1:$G$111,4,0)</f>
        <v>13</v>
      </c>
      <c r="J3" s="36">
        <f>VLOOKUP($C3,'Eredmény kód szerint'!$A$1:$G$111,5,0)</f>
        <v>20</v>
      </c>
      <c r="K3" s="36">
        <f>VLOOKUP($C3,'Eredmény kód szerint'!$A$1:$G$111,6,0)</f>
        <v>4</v>
      </c>
      <c r="L3" s="36">
        <f t="shared" si="1"/>
        <v>77</v>
      </c>
      <c r="M3" s="36">
        <v>228</v>
      </c>
      <c r="N3" s="36"/>
    </row>
    <row r="4" spans="1:14" ht="54" x14ac:dyDescent="0.35">
      <c r="A4" s="44" t="s">
        <v>284</v>
      </c>
      <c r="B4" s="36">
        <f t="shared" si="0"/>
        <v>14</v>
      </c>
      <c r="C4" s="36" t="s">
        <v>153</v>
      </c>
      <c r="D4" s="36" t="s">
        <v>83</v>
      </c>
      <c r="E4" s="37" t="s">
        <v>155</v>
      </c>
      <c r="F4" s="37" t="s">
        <v>272</v>
      </c>
      <c r="G4" s="36">
        <f>VLOOKUP($C4,'Eredmény kód szerint'!$A$1:$G$111,2,0)</f>
        <v>20</v>
      </c>
      <c r="H4" s="36">
        <f>VLOOKUP($C4,'Eredmény kód szerint'!$A$1:$G$111,3,0)</f>
        <v>12</v>
      </c>
      <c r="I4" s="36">
        <f>VLOOKUP($C4,'Eredmény kód szerint'!$A$1:$G$111,4,0)</f>
        <v>20</v>
      </c>
      <c r="J4" s="36">
        <f>VLOOKUP($C4,'Eredmény kód szerint'!$A$1:$G$111,5,0)</f>
        <v>0</v>
      </c>
      <c r="K4" s="36">
        <f>VLOOKUP($C4,'Eredmény kód szerint'!$A$1:$G$111,6,0)</f>
        <v>4</v>
      </c>
      <c r="L4" s="36">
        <f t="shared" si="1"/>
        <v>56</v>
      </c>
      <c r="M4" s="36">
        <v>228</v>
      </c>
      <c r="N4" s="36"/>
    </row>
    <row r="5" spans="1:14" ht="54" x14ac:dyDescent="0.35">
      <c r="A5" s="44" t="s">
        <v>284</v>
      </c>
      <c r="B5" s="36">
        <f t="shared" si="0"/>
        <v>17</v>
      </c>
      <c r="C5" s="36" t="s">
        <v>221</v>
      </c>
      <c r="D5" s="36" t="s">
        <v>84</v>
      </c>
      <c r="E5" s="37" t="s">
        <v>155</v>
      </c>
      <c r="F5" s="37" t="s">
        <v>272</v>
      </c>
      <c r="G5" s="36">
        <f>VLOOKUP($C5,'Eredmény kód szerint'!$A$1:$G$111,2,0)</f>
        <v>20</v>
      </c>
      <c r="H5" s="36">
        <f>VLOOKUP($C5,'Eredmény kód szerint'!$A$1:$G$111,3,0)</f>
        <v>7</v>
      </c>
      <c r="I5" s="36">
        <f>VLOOKUP($C5,'Eredmény kód szerint'!$A$1:$G$111,4,0)</f>
        <v>16</v>
      </c>
      <c r="J5" s="36">
        <f>VLOOKUP($C5,'Eredmény kód szerint'!$A$1:$G$111,5,0)</f>
        <v>1</v>
      </c>
      <c r="K5" s="36">
        <f>VLOOKUP($C5,'Eredmény kód szerint'!$A$1:$G$111,6,0)</f>
        <v>8</v>
      </c>
      <c r="L5" s="36">
        <f t="shared" si="1"/>
        <v>52</v>
      </c>
      <c r="M5" s="36">
        <v>228</v>
      </c>
      <c r="N5" s="36"/>
    </row>
    <row r="6" spans="1:14" ht="54" x14ac:dyDescent="0.35">
      <c r="A6" s="45" t="s">
        <v>285</v>
      </c>
      <c r="B6" s="38">
        <f t="shared" si="0"/>
        <v>3</v>
      </c>
      <c r="C6" s="38" t="s">
        <v>175</v>
      </c>
      <c r="D6" s="38" t="s">
        <v>80</v>
      </c>
      <c r="E6" s="39" t="s">
        <v>155</v>
      </c>
      <c r="F6" s="39" t="s">
        <v>120</v>
      </c>
      <c r="G6" s="38">
        <f>VLOOKUP($C6,'Eredmény kód szerint'!$A$1:$G$111,2,0)</f>
        <v>20</v>
      </c>
      <c r="H6" s="38">
        <f>VLOOKUP($C6,'Eredmény kód szerint'!$A$1:$G$111,3,0)</f>
        <v>7</v>
      </c>
      <c r="I6" s="38">
        <f>VLOOKUP($C6,'Eredmény kód szerint'!$A$1:$G$111,4,0)</f>
        <v>20</v>
      </c>
      <c r="J6" s="38">
        <f>VLOOKUP($C6,'Eredmény kód szerint'!$A$1:$G$111,5,0)</f>
        <v>16</v>
      </c>
      <c r="K6" s="38">
        <f>VLOOKUP($C6,'Eredmény kód szerint'!$A$1:$G$111,6,0)</f>
        <v>17</v>
      </c>
      <c r="L6" s="38">
        <f t="shared" si="1"/>
        <v>80</v>
      </c>
      <c r="M6" s="38">
        <f>SUM(L6:L8)</f>
        <v>223</v>
      </c>
      <c r="N6" s="38">
        <v>2</v>
      </c>
    </row>
    <row r="7" spans="1:14" ht="54" x14ac:dyDescent="0.35">
      <c r="A7" s="45" t="s">
        <v>285</v>
      </c>
      <c r="B7" s="38">
        <f t="shared" si="0"/>
        <v>5</v>
      </c>
      <c r="C7" s="38" t="s">
        <v>230</v>
      </c>
      <c r="D7" s="38" t="s">
        <v>77</v>
      </c>
      <c r="E7" s="39" t="s">
        <v>155</v>
      </c>
      <c r="F7" s="39" t="s">
        <v>120</v>
      </c>
      <c r="G7" s="38">
        <f>VLOOKUP($C7,'Eredmény kód szerint'!$A$1:$G$111,2,0)</f>
        <v>20</v>
      </c>
      <c r="H7" s="38">
        <f>VLOOKUP($C7,'Eredmény kód szerint'!$A$1:$G$111,3,0)</f>
        <v>4</v>
      </c>
      <c r="I7" s="38">
        <f>VLOOKUP($C7,'Eredmény kód szerint'!$A$1:$G$111,4,0)</f>
        <v>20</v>
      </c>
      <c r="J7" s="38">
        <f>VLOOKUP($C7,'Eredmény kód szerint'!$A$1:$G$111,5,0)</f>
        <v>15</v>
      </c>
      <c r="K7" s="38">
        <f>VLOOKUP($C7,'Eredmény kód szerint'!$A$1:$G$111,6,0)</f>
        <v>19</v>
      </c>
      <c r="L7" s="38">
        <f t="shared" si="1"/>
        <v>78</v>
      </c>
      <c r="M7" s="38">
        <v>223</v>
      </c>
      <c r="N7" s="38"/>
    </row>
    <row r="8" spans="1:14" ht="54" x14ac:dyDescent="0.35">
      <c r="A8" s="45" t="s">
        <v>285</v>
      </c>
      <c r="B8" s="38">
        <f t="shared" si="0"/>
        <v>11</v>
      </c>
      <c r="C8" s="38" t="s">
        <v>226</v>
      </c>
      <c r="D8" s="38" t="s">
        <v>79</v>
      </c>
      <c r="E8" s="39" t="s">
        <v>155</v>
      </c>
      <c r="F8" s="39" t="s">
        <v>120</v>
      </c>
      <c r="G8" s="38">
        <f>VLOOKUP($C8,'Eredmény kód szerint'!$A$1:$G$111,2,0)</f>
        <v>18</v>
      </c>
      <c r="H8" s="38" t="str">
        <f>VLOOKUP($C8,'Eredmény kód szerint'!$A$1:$G$111,3,0)</f>
        <v>X</v>
      </c>
      <c r="I8" s="38">
        <f>VLOOKUP($C8,'Eredmény kód szerint'!$A$1:$G$111,4,0)</f>
        <v>12</v>
      </c>
      <c r="J8" s="38">
        <f>VLOOKUP($C8,'Eredmény kód szerint'!$A$1:$G$111,5,0)</f>
        <v>17</v>
      </c>
      <c r="K8" s="38">
        <f>VLOOKUP($C8,'Eredmény kód szerint'!$A$1:$G$111,6,0)</f>
        <v>18</v>
      </c>
      <c r="L8" s="38">
        <f t="shared" si="1"/>
        <v>65</v>
      </c>
      <c r="M8" s="38">
        <v>223</v>
      </c>
      <c r="N8" s="38"/>
    </row>
    <row r="9" spans="1:14" ht="54" x14ac:dyDescent="0.35">
      <c r="A9" s="45" t="s">
        <v>285</v>
      </c>
      <c r="B9" s="38">
        <f t="shared" si="0"/>
        <v>27</v>
      </c>
      <c r="C9" s="38" t="s">
        <v>239</v>
      </c>
      <c r="D9" s="38" t="s">
        <v>78</v>
      </c>
      <c r="E9" s="39" t="s">
        <v>155</v>
      </c>
      <c r="F9" s="39" t="s">
        <v>120</v>
      </c>
      <c r="G9" s="38">
        <f>VLOOKUP($C9,'Eredmény kód szerint'!$A$1:$G$111,2,0)</f>
        <v>2</v>
      </c>
      <c r="H9" s="38">
        <f>VLOOKUP($C9,'Eredmény kód szerint'!$A$1:$G$111,3,0)</f>
        <v>7</v>
      </c>
      <c r="I9" s="38">
        <f>VLOOKUP($C9,'Eredmény kód szerint'!$A$1:$G$111,4,0)</f>
        <v>15</v>
      </c>
      <c r="J9" s="38" t="str">
        <f>VLOOKUP($C9,'Eredmény kód szerint'!$A$1:$G$111,5,0)</f>
        <v>X</v>
      </c>
      <c r="K9" s="38">
        <f>VLOOKUP($C9,'Eredmény kód szerint'!$A$1:$G$111,6,0)</f>
        <v>15</v>
      </c>
      <c r="L9" s="38">
        <f t="shared" si="1"/>
        <v>39</v>
      </c>
      <c r="M9" s="38">
        <v>223</v>
      </c>
      <c r="N9" s="38"/>
    </row>
    <row r="10" spans="1:14" ht="36" x14ac:dyDescent="0.35">
      <c r="A10" s="44" t="s">
        <v>286</v>
      </c>
      <c r="B10" s="36">
        <f t="shared" si="0"/>
        <v>2</v>
      </c>
      <c r="C10" s="36" t="s">
        <v>195</v>
      </c>
      <c r="D10" s="36" t="s">
        <v>106</v>
      </c>
      <c r="E10" s="37" t="s">
        <v>269</v>
      </c>
      <c r="F10" s="37" t="s">
        <v>2</v>
      </c>
      <c r="G10" s="36">
        <f>VLOOKUP($C10,'Eredmény kód szerint'!$A$1:$G$111,2,0)</f>
        <v>20</v>
      </c>
      <c r="H10" s="36">
        <f>VLOOKUP($C10,'Eredmény kód szerint'!$A$1:$G$111,3,0)</f>
        <v>10</v>
      </c>
      <c r="I10" s="36">
        <f>VLOOKUP($C10,'Eredmény kód szerint'!$A$1:$G$111,4,0)</f>
        <v>16</v>
      </c>
      <c r="J10" s="36">
        <f>VLOOKUP($C10,'Eredmény kód szerint'!$A$1:$G$111,5,0)</f>
        <v>20</v>
      </c>
      <c r="K10" s="36">
        <f>VLOOKUP($C10,'Eredmény kód szerint'!$A$1:$G$111,6,0)</f>
        <v>17</v>
      </c>
      <c r="L10" s="36">
        <f t="shared" si="1"/>
        <v>83</v>
      </c>
      <c r="M10" s="36">
        <f>SUM(L10:L12)</f>
        <v>212</v>
      </c>
      <c r="N10" s="36">
        <v>3</v>
      </c>
    </row>
    <row r="11" spans="1:14" ht="36" x14ac:dyDescent="0.35">
      <c r="A11" s="44" t="s">
        <v>286</v>
      </c>
      <c r="B11" s="36">
        <f t="shared" si="0"/>
        <v>11</v>
      </c>
      <c r="C11" s="36" t="s">
        <v>240</v>
      </c>
      <c r="D11" s="36" t="s">
        <v>105</v>
      </c>
      <c r="E11" s="37" t="s">
        <v>269</v>
      </c>
      <c r="F11" s="37" t="s">
        <v>2</v>
      </c>
      <c r="G11" s="36">
        <f>VLOOKUP($C11,'Eredmény kód szerint'!$A$1:$G$111,2,0)</f>
        <v>20</v>
      </c>
      <c r="H11" s="36">
        <f>VLOOKUP($C11,'Eredmény kód szerint'!$A$1:$G$111,3,0)</f>
        <v>5</v>
      </c>
      <c r="I11" s="36">
        <f>VLOOKUP($C11,'Eredmény kód szerint'!$A$1:$G$111,4,0)</f>
        <v>20</v>
      </c>
      <c r="J11" s="36">
        <f>VLOOKUP($C11,'Eredmény kód szerint'!$A$1:$G$111,5,0)</f>
        <v>0</v>
      </c>
      <c r="K11" s="36">
        <f>VLOOKUP($C11,'Eredmény kód szerint'!$A$1:$G$111,6,0)</f>
        <v>20</v>
      </c>
      <c r="L11" s="36">
        <f t="shared" si="1"/>
        <v>65</v>
      </c>
      <c r="M11" s="36">
        <v>212</v>
      </c>
      <c r="N11" s="36"/>
    </row>
    <row r="12" spans="1:14" ht="36" x14ac:dyDescent="0.35">
      <c r="A12" s="44" t="s">
        <v>286</v>
      </c>
      <c r="B12" s="36">
        <f t="shared" si="0"/>
        <v>13</v>
      </c>
      <c r="C12" s="36" t="s">
        <v>229</v>
      </c>
      <c r="D12" s="36" t="s">
        <v>104</v>
      </c>
      <c r="E12" s="37" t="s">
        <v>269</v>
      </c>
      <c r="F12" s="37" t="s">
        <v>2</v>
      </c>
      <c r="G12" s="36">
        <f>VLOOKUP($C12,'Eredmény kód szerint'!$A$1:$G$111,2,0)</f>
        <v>20</v>
      </c>
      <c r="H12" s="36">
        <f>VLOOKUP($C12,'Eredmény kód szerint'!$A$1:$G$111,3,0)</f>
        <v>4</v>
      </c>
      <c r="I12" s="36">
        <f>VLOOKUP($C12,'Eredmény kód szerint'!$A$1:$G$111,4,0)</f>
        <v>20</v>
      </c>
      <c r="J12" s="36">
        <f>VLOOKUP($C12,'Eredmény kód szerint'!$A$1:$G$111,5,0)</f>
        <v>2</v>
      </c>
      <c r="K12" s="36">
        <f>VLOOKUP($C12,'Eredmény kód szerint'!$A$1:$G$111,6,0)</f>
        <v>18</v>
      </c>
      <c r="L12" s="36">
        <f t="shared" si="1"/>
        <v>64</v>
      </c>
      <c r="M12" s="36">
        <v>212</v>
      </c>
      <c r="N12" s="36"/>
    </row>
    <row r="13" spans="1:14" ht="36" x14ac:dyDescent="0.35">
      <c r="A13" s="44" t="s">
        <v>286</v>
      </c>
      <c r="B13" s="36">
        <f t="shared" si="0"/>
        <v>21</v>
      </c>
      <c r="C13" s="36" t="s">
        <v>232</v>
      </c>
      <c r="D13" s="36" t="s">
        <v>107</v>
      </c>
      <c r="E13" s="37" t="s">
        <v>269</v>
      </c>
      <c r="F13" s="37" t="s">
        <v>2</v>
      </c>
      <c r="G13" s="36">
        <f>VLOOKUP($C13,'Eredmény kód szerint'!$A$1:$G$111,2,0)</f>
        <v>20</v>
      </c>
      <c r="H13" s="36">
        <f>VLOOKUP($C13,'Eredmény kód szerint'!$A$1:$G$111,3,0)</f>
        <v>8</v>
      </c>
      <c r="I13" s="36" t="str">
        <f>VLOOKUP($C13,'Eredmény kód szerint'!$A$1:$G$111,4,0)</f>
        <v>X</v>
      </c>
      <c r="J13" s="36">
        <f>VLOOKUP($C13,'Eredmény kód szerint'!$A$1:$G$111,5,0)</f>
        <v>1</v>
      </c>
      <c r="K13" s="36">
        <f>VLOOKUP($C13,'Eredmény kód szerint'!$A$1:$G$111,6,0)</f>
        <v>20</v>
      </c>
      <c r="L13" s="36">
        <f t="shared" si="1"/>
        <v>49</v>
      </c>
      <c r="M13" s="36">
        <v>212</v>
      </c>
      <c r="N13" s="36"/>
    </row>
    <row r="14" spans="1:14" ht="36" x14ac:dyDescent="0.35">
      <c r="A14" s="46" t="s">
        <v>287</v>
      </c>
      <c r="B14" s="31">
        <f t="shared" si="0"/>
        <v>5</v>
      </c>
      <c r="C14" s="33" t="s">
        <v>261</v>
      </c>
      <c r="D14" s="33" t="s">
        <v>69</v>
      </c>
      <c r="E14" s="32" t="s">
        <v>66</v>
      </c>
      <c r="F14" s="32" t="s">
        <v>39</v>
      </c>
      <c r="G14" s="6">
        <f>VLOOKUP($C14,'Eredmény kód szerint'!$A$1:$G$111,2,0)</f>
        <v>20</v>
      </c>
      <c r="H14" s="6">
        <f>VLOOKUP($C14,'Eredmény kód szerint'!$A$1:$G$111,3,0)</f>
        <v>18</v>
      </c>
      <c r="I14" s="6">
        <f>VLOOKUP($C14,'Eredmény kód szerint'!$A$1:$G$111,4,0)</f>
        <v>20</v>
      </c>
      <c r="J14" s="6">
        <f>VLOOKUP($C14,'Eredmény kód szerint'!$A$1:$G$111,5,0)</f>
        <v>3</v>
      </c>
      <c r="K14" s="6">
        <f>VLOOKUP($C14,'Eredmény kód szerint'!$A$1:$G$111,6,0)</f>
        <v>17</v>
      </c>
      <c r="L14" s="6">
        <f t="shared" si="1"/>
        <v>78</v>
      </c>
      <c r="M14" s="6">
        <f>SUM(L14:L16)</f>
        <v>203</v>
      </c>
      <c r="N14" s="6">
        <v>4</v>
      </c>
    </row>
    <row r="15" spans="1:14" ht="36" x14ac:dyDescent="0.35">
      <c r="A15" s="46" t="s">
        <v>287</v>
      </c>
      <c r="B15" s="31">
        <f t="shared" si="0"/>
        <v>9</v>
      </c>
      <c r="C15" s="33" t="s">
        <v>236</v>
      </c>
      <c r="D15" s="33" t="s">
        <v>68</v>
      </c>
      <c r="E15" s="32" t="s">
        <v>66</v>
      </c>
      <c r="F15" s="32" t="s">
        <v>39</v>
      </c>
      <c r="G15" s="6">
        <f>VLOOKUP($C15,'Eredmény kód szerint'!$A$1:$G$111,2,0)</f>
        <v>12</v>
      </c>
      <c r="H15" s="6">
        <f>VLOOKUP($C15,'Eredmény kód szerint'!$A$1:$G$111,3,0)</f>
        <v>18</v>
      </c>
      <c r="I15" s="6">
        <f>VLOOKUP($C15,'Eredmény kód szerint'!$A$1:$G$111,4,0)</f>
        <v>20</v>
      </c>
      <c r="J15" s="6">
        <f>VLOOKUP($C15,'Eredmény kód szerint'!$A$1:$G$111,5,0)</f>
        <v>7</v>
      </c>
      <c r="K15" s="6">
        <f>VLOOKUP($C15,'Eredmény kód szerint'!$A$1:$G$111,6,0)</f>
        <v>15</v>
      </c>
      <c r="L15" s="6">
        <f t="shared" si="1"/>
        <v>72</v>
      </c>
      <c r="M15" s="6">
        <v>203</v>
      </c>
      <c r="N15" s="6"/>
    </row>
    <row r="16" spans="1:14" ht="36" x14ac:dyDescent="0.35">
      <c r="A16" s="46" t="s">
        <v>287</v>
      </c>
      <c r="B16" s="31">
        <f t="shared" si="0"/>
        <v>16</v>
      </c>
      <c r="C16" s="33" t="s">
        <v>203</v>
      </c>
      <c r="D16" s="33" t="s">
        <v>70</v>
      </c>
      <c r="E16" s="32" t="s">
        <v>66</v>
      </c>
      <c r="F16" s="32" t="s">
        <v>39</v>
      </c>
      <c r="G16" s="6">
        <f>VLOOKUP($C16,'Eredmény kód szerint'!$A$1:$G$111,2,0)</f>
        <v>20</v>
      </c>
      <c r="H16" s="6">
        <f>VLOOKUP($C16,'Eredmény kód szerint'!$A$1:$G$111,3,0)</f>
        <v>9</v>
      </c>
      <c r="I16" s="6">
        <f>VLOOKUP($C16,'Eredmény kód szerint'!$A$1:$G$111,4,0)</f>
        <v>20</v>
      </c>
      <c r="J16" s="6">
        <f>VLOOKUP($C16,'Eredmény kód szerint'!$A$1:$G$111,5,0)</f>
        <v>4</v>
      </c>
      <c r="K16" s="6">
        <f>VLOOKUP($C16,'Eredmény kód szerint'!$A$1:$G$111,6,0)</f>
        <v>0</v>
      </c>
      <c r="L16" s="6">
        <f t="shared" si="1"/>
        <v>53</v>
      </c>
      <c r="M16" s="6">
        <v>203</v>
      </c>
      <c r="N16" s="6"/>
    </row>
    <row r="17" spans="1:14" ht="36" x14ac:dyDescent="0.35">
      <c r="A17" s="46" t="s">
        <v>287</v>
      </c>
      <c r="B17" s="31">
        <f t="shared" si="0"/>
        <v>25</v>
      </c>
      <c r="C17" s="33" t="s">
        <v>222</v>
      </c>
      <c r="D17" s="33" t="s">
        <v>67</v>
      </c>
      <c r="E17" s="32" t="s">
        <v>66</v>
      </c>
      <c r="F17" s="32" t="s">
        <v>39</v>
      </c>
      <c r="G17" s="6">
        <f>VLOOKUP($C17,'Eredmény kód szerint'!$A$1:$G$111,2,0)</f>
        <v>20</v>
      </c>
      <c r="H17" s="6">
        <f>VLOOKUP($C17,'Eredmény kód szerint'!$A$1:$G$111,3,0)</f>
        <v>8</v>
      </c>
      <c r="I17" s="6">
        <f>VLOOKUP($C17,'Eredmény kód szerint'!$A$1:$G$111,4,0)</f>
        <v>2</v>
      </c>
      <c r="J17" s="6">
        <f>VLOOKUP($C17,'Eredmény kód szerint'!$A$1:$G$111,5,0)</f>
        <v>3</v>
      </c>
      <c r="K17" s="6">
        <f>VLOOKUP($C17,'Eredmény kód szerint'!$A$1:$G$111,6,0)</f>
        <v>10</v>
      </c>
      <c r="L17" s="6">
        <f t="shared" si="1"/>
        <v>43</v>
      </c>
      <c r="M17" s="6">
        <v>203</v>
      </c>
      <c r="N17" s="6"/>
    </row>
    <row r="18" spans="1:14" ht="36" x14ac:dyDescent="0.35">
      <c r="A18" s="46" t="s">
        <v>288</v>
      </c>
      <c r="B18" s="31">
        <f t="shared" si="0"/>
        <v>4</v>
      </c>
      <c r="C18" s="31" t="s">
        <v>233</v>
      </c>
      <c r="D18" s="31" t="s">
        <v>145</v>
      </c>
      <c r="E18" s="32" t="s">
        <v>115</v>
      </c>
      <c r="F18" s="32" t="s">
        <v>116</v>
      </c>
      <c r="G18" s="6">
        <f>VLOOKUP($C18,'Eredmény kód szerint'!$A$1:$G$111,2,0)</f>
        <v>20</v>
      </c>
      <c r="H18" s="6">
        <f>VLOOKUP($C18,'Eredmény kód szerint'!$A$1:$G$111,3,0)</f>
        <v>20</v>
      </c>
      <c r="I18" s="6">
        <f>VLOOKUP($C18,'Eredmény kód szerint'!$A$1:$G$111,4,0)</f>
        <v>1</v>
      </c>
      <c r="J18" s="6">
        <f>VLOOKUP($C18,'Eredmény kód szerint'!$A$1:$G$111,5,0)</f>
        <v>20</v>
      </c>
      <c r="K18" s="6">
        <f>VLOOKUP($C18,'Eredmény kód szerint'!$A$1:$G$111,6,0)</f>
        <v>18</v>
      </c>
      <c r="L18" s="6">
        <f t="shared" si="1"/>
        <v>79</v>
      </c>
      <c r="M18" s="6">
        <f>SUM(L18:L20)</f>
        <v>183</v>
      </c>
      <c r="N18" s="6">
        <v>5</v>
      </c>
    </row>
    <row r="19" spans="1:14" ht="36" x14ac:dyDescent="0.35">
      <c r="A19" s="46" t="s">
        <v>288</v>
      </c>
      <c r="B19" s="31">
        <f t="shared" si="0"/>
        <v>15</v>
      </c>
      <c r="C19" s="31" t="s">
        <v>237</v>
      </c>
      <c r="D19" s="31" t="s">
        <v>118</v>
      </c>
      <c r="E19" s="32" t="s">
        <v>115</v>
      </c>
      <c r="F19" s="32" t="s">
        <v>116</v>
      </c>
      <c r="G19" s="6">
        <f>VLOOKUP($C19,'Eredmény kód szerint'!$A$1:$G$111,2,0)</f>
        <v>20</v>
      </c>
      <c r="H19" s="6">
        <f>VLOOKUP($C19,'Eredmény kód szerint'!$A$1:$G$111,3,0)</f>
        <v>2</v>
      </c>
      <c r="I19" s="6">
        <f>VLOOKUP($C19,'Eredmény kód szerint'!$A$1:$G$111,4,0)</f>
        <v>16</v>
      </c>
      <c r="J19" s="6">
        <f>VLOOKUP($C19,'Eredmény kód szerint'!$A$1:$G$111,5,0)</f>
        <v>0</v>
      </c>
      <c r="K19" s="6">
        <f>VLOOKUP($C19,'Eredmény kód szerint'!$A$1:$G$111,6,0)</f>
        <v>16</v>
      </c>
      <c r="L19" s="6">
        <f t="shared" si="1"/>
        <v>54</v>
      </c>
      <c r="M19" s="6">
        <v>183</v>
      </c>
      <c r="N19" s="6"/>
    </row>
    <row r="20" spans="1:14" ht="36" x14ac:dyDescent="0.35">
      <c r="A20" s="46" t="s">
        <v>288</v>
      </c>
      <c r="B20" s="31">
        <f t="shared" si="0"/>
        <v>20</v>
      </c>
      <c r="C20" s="31" t="s">
        <v>258</v>
      </c>
      <c r="D20" s="31" t="s">
        <v>268</v>
      </c>
      <c r="E20" s="32" t="s">
        <v>115</v>
      </c>
      <c r="F20" s="32" t="s">
        <v>116</v>
      </c>
      <c r="G20" s="6">
        <f>VLOOKUP($C20,'Eredmény kód szerint'!$A$1:$G$111,2,0)</f>
        <v>18</v>
      </c>
      <c r="H20" s="6">
        <f>VLOOKUP($C20,'Eredmény kód szerint'!$A$1:$G$111,3,0)</f>
        <v>3</v>
      </c>
      <c r="I20" s="6">
        <f>VLOOKUP($C20,'Eredmény kód szerint'!$A$1:$G$111,4,0)</f>
        <v>5</v>
      </c>
      <c r="J20" s="6">
        <f>VLOOKUP($C20,'Eredmény kód szerint'!$A$1:$G$111,5,0)</f>
        <v>20</v>
      </c>
      <c r="K20" s="6">
        <f>VLOOKUP($C20,'Eredmény kód szerint'!$A$1:$G$111,6,0)</f>
        <v>4</v>
      </c>
      <c r="L20" s="6">
        <f t="shared" si="1"/>
        <v>50</v>
      </c>
      <c r="M20" s="6">
        <v>183</v>
      </c>
      <c r="N20" s="6"/>
    </row>
    <row r="21" spans="1:14" ht="36" x14ac:dyDescent="0.35">
      <c r="A21" s="46" t="s">
        <v>288</v>
      </c>
      <c r="B21" s="31">
        <f t="shared" si="0"/>
        <v>54</v>
      </c>
      <c r="C21" s="31" t="s">
        <v>234</v>
      </c>
      <c r="D21" s="31" t="s">
        <v>117</v>
      </c>
      <c r="E21" s="32" t="s">
        <v>115</v>
      </c>
      <c r="F21" s="32" t="s">
        <v>116</v>
      </c>
      <c r="G21" s="6">
        <f>VLOOKUP($C21,'Eredmény kód szerint'!$A$1:$G$111,2,0)</f>
        <v>3</v>
      </c>
      <c r="H21" s="6">
        <f>VLOOKUP($C21,'Eredmény kód szerint'!$A$1:$G$111,3,0)</f>
        <v>0</v>
      </c>
      <c r="I21" s="6">
        <f>VLOOKUP($C21,'Eredmény kód szerint'!$A$1:$G$111,4,0)</f>
        <v>4</v>
      </c>
      <c r="J21" s="6">
        <f>VLOOKUP($C21,'Eredmény kód szerint'!$A$1:$G$111,5,0)</f>
        <v>5</v>
      </c>
      <c r="K21" s="6">
        <f>VLOOKUP($C21,'Eredmény kód szerint'!$A$1:$G$111,6,0)</f>
        <v>0</v>
      </c>
      <c r="L21" s="6">
        <f t="shared" si="1"/>
        <v>12</v>
      </c>
      <c r="M21" s="6">
        <v>183</v>
      </c>
      <c r="N21" s="6"/>
    </row>
    <row r="22" spans="1:14" ht="36" x14ac:dyDescent="0.35">
      <c r="A22" s="46" t="s">
        <v>289</v>
      </c>
      <c r="B22" s="31">
        <f t="shared" si="0"/>
        <v>5</v>
      </c>
      <c r="C22" s="31" t="s">
        <v>204</v>
      </c>
      <c r="D22" s="31" t="s">
        <v>141</v>
      </c>
      <c r="E22" s="32" t="s">
        <v>269</v>
      </c>
      <c r="F22" s="32" t="s">
        <v>274</v>
      </c>
      <c r="G22" s="6">
        <f>VLOOKUP($C22,'Eredmény kód szerint'!$A$1:$G$111,2,0)</f>
        <v>19</v>
      </c>
      <c r="H22" s="6">
        <f>VLOOKUP($C22,'Eredmény kód szerint'!$A$1:$G$111,3,0)</f>
        <v>20</v>
      </c>
      <c r="I22" s="6">
        <f>VLOOKUP($C22,'Eredmény kód szerint'!$A$1:$G$111,4,0)</f>
        <v>20</v>
      </c>
      <c r="J22" s="6">
        <f>VLOOKUP($C22,'Eredmény kód szerint'!$A$1:$G$111,5,0)</f>
        <v>0</v>
      </c>
      <c r="K22" s="6">
        <f>VLOOKUP($C22,'Eredmény kód szerint'!$A$1:$G$111,6,0)</f>
        <v>19</v>
      </c>
      <c r="L22" s="6">
        <f t="shared" si="1"/>
        <v>78</v>
      </c>
      <c r="M22" s="6">
        <f>SUM(L22:L24)</f>
        <v>161</v>
      </c>
      <c r="N22" s="6">
        <v>6</v>
      </c>
    </row>
    <row r="23" spans="1:14" ht="36" x14ac:dyDescent="0.35">
      <c r="A23" s="46" t="s">
        <v>289</v>
      </c>
      <c r="B23" s="31">
        <f t="shared" si="0"/>
        <v>24</v>
      </c>
      <c r="C23" s="31" t="s">
        <v>257</v>
      </c>
      <c r="D23" s="31" t="s">
        <v>24</v>
      </c>
      <c r="E23" s="32" t="s">
        <v>269</v>
      </c>
      <c r="F23" s="32" t="s">
        <v>274</v>
      </c>
      <c r="G23" s="6">
        <f>VLOOKUP($C23,'Eredmény kód szerint'!$A$1:$G$111,2,0)</f>
        <v>20</v>
      </c>
      <c r="H23" s="6">
        <f>VLOOKUP($C23,'Eredmény kód szerint'!$A$1:$G$111,3,0)</f>
        <v>3</v>
      </c>
      <c r="I23" s="6" t="str">
        <f>VLOOKUP($C23,'Eredmény kód szerint'!$A$1:$G$111,4,0)</f>
        <v>X</v>
      </c>
      <c r="J23" s="6">
        <f>VLOOKUP($C23,'Eredmény kód szerint'!$A$1:$G$111,5,0)</f>
        <v>2</v>
      </c>
      <c r="K23" s="6">
        <f>VLOOKUP($C23,'Eredmény kód szerint'!$A$1:$G$111,6,0)</f>
        <v>20</v>
      </c>
      <c r="L23" s="6">
        <f t="shared" si="1"/>
        <v>45</v>
      </c>
      <c r="M23" s="6">
        <v>161</v>
      </c>
      <c r="N23" s="6"/>
    </row>
    <row r="24" spans="1:14" ht="36" x14ac:dyDescent="0.35">
      <c r="A24" s="46" t="s">
        <v>289</v>
      </c>
      <c r="B24" s="31">
        <f t="shared" si="0"/>
        <v>29</v>
      </c>
      <c r="C24" s="31" t="s">
        <v>198</v>
      </c>
      <c r="D24" s="31" t="s">
        <v>267</v>
      </c>
      <c r="E24" s="32" t="s">
        <v>269</v>
      </c>
      <c r="F24" s="32" t="s">
        <v>274</v>
      </c>
      <c r="G24" s="6">
        <f>VLOOKUP($C24,'Eredmény kód szerint'!$A$1:$G$111,2,0)</f>
        <v>20</v>
      </c>
      <c r="H24" s="6">
        <f>VLOOKUP($C24,'Eredmény kód szerint'!$A$1:$G$111,3,0)</f>
        <v>2</v>
      </c>
      <c r="I24" s="6">
        <f>VLOOKUP($C24,'Eredmény kód szerint'!$A$1:$G$111,4,0)</f>
        <v>9</v>
      </c>
      <c r="J24" s="6">
        <f>VLOOKUP($C24,'Eredmény kód szerint'!$A$1:$G$111,5,0)</f>
        <v>5</v>
      </c>
      <c r="K24" s="6">
        <f>VLOOKUP($C24,'Eredmény kód szerint'!$A$1:$G$111,6,0)</f>
        <v>2</v>
      </c>
      <c r="L24" s="6">
        <f t="shared" si="1"/>
        <v>38</v>
      </c>
      <c r="M24" s="6">
        <v>161</v>
      </c>
      <c r="N24" s="6"/>
    </row>
    <row r="25" spans="1:14" ht="54" x14ac:dyDescent="0.35">
      <c r="A25" s="46" t="s">
        <v>290</v>
      </c>
      <c r="B25" s="31">
        <f t="shared" si="0"/>
        <v>9</v>
      </c>
      <c r="C25" s="31" t="s">
        <v>159</v>
      </c>
      <c r="D25" s="31" t="s">
        <v>88</v>
      </c>
      <c r="E25" s="32" t="s">
        <v>155</v>
      </c>
      <c r="F25" s="32" t="s">
        <v>277</v>
      </c>
      <c r="G25" s="6">
        <f>VLOOKUP($C25,'Eredmény kód szerint'!$A$1:$G$111,2,0)</f>
        <v>20</v>
      </c>
      <c r="H25" s="6">
        <f>VLOOKUP($C25,'Eredmény kód szerint'!$A$1:$G$111,3,0)</f>
        <v>12</v>
      </c>
      <c r="I25" s="6">
        <f>VLOOKUP($C25,'Eredmény kód szerint'!$A$1:$G$111,4,0)</f>
        <v>7</v>
      </c>
      <c r="J25" s="6">
        <f>VLOOKUP($C25,'Eredmény kód szerint'!$A$1:$G$111,5,0)</f>
        <v>15</v>
      </c>
      <c r="K25" s="6">
        <f>VLOOKUP($C25,'Eredmény kód szerint'!$A$1:$G$111,6,0)</f>
        <v>18</v>
      </c>
      <c r="L25" s="6">
        <f t="shared" si="1"/>
        <v>72</v>
      </c>
      <c r="M25" s="6">
        <f>SUM(L25:L27)</f>
        <v>133</v>
      </c>
      <c r="N25" s="6">
        <v>7</v>
      </c>
    </row>
    <row r="26" spans="1:14" ht="54" x14ac:dyDescent="0.35">
      <c r="A26" s="46" t="s">
        <v>290</v>
      </c>
      <c r="B26" s="31">
        <f t="shared" si="0"/>
        <v>32</v>
      </c>
      <c r="C26" s="31" t="s">
        <v>238</v>
      </c>
      <c r="D26" s="31" t="s">
        <v>89</v>
      </c>
      <c r="E26" s="32" t="s">
        <v>155</v>
      </c>
      <c r="F26" s="32" t="s">
        <v>277</v>
      </c>
      <c r="G26" s="6">
        <f>VLOOKUP($C26,'Eredmény kód szerint'!$A$1:$G$111,2,0)</f>
        <v>14</v>
      </c>
      <c r="H26" s="6">
        <f>VLOOKUP($C26,'Eredmény kód szerint'!$A$1:$G$111,3,0)</f>
        <v>5</v>
      </c>
      <c r="I26" s="6" t="str">
        <f>VLOOKUP($C26,'Eredmény kód szerint'!$A$1:$G$111,4,0)</f>
        <v>X</v>
      </c>
      <c r="J26" s="6">
        <f>VLOOKUP($C26,'Eredmény kód szerint'!$A$1:$G$111,5,0)</f>
        <v>8</v>
      </c>
      <c r="K26" s="6">
        <f>VLOOKUP($C26,'Eredmény kód szerint'!$A$1:$G$111,6,0)</f>
        <v>8</v>
      </c>
      <c r="L26" s="6">
        <f t="shared" si="1"/>
        <v>35</v>
      </c>
      <c r="M26" s="6">
        <v>133</v>
      </c>
      <c r="N26" s="6"/>
    </row>
    <row r="27" spans="1:14" ht="54" x14ac:dyDescent="0.35">
      <c r="A27" s="46" t="s">
        <v>290</v>
      </c>
      <c r="B27" s="31">
        <f t="shared" si="0"/>
        <v>35</v>
      </c>
      <c r="C27" s="31" t="s">
        <v>183</v>
      </c>
      <c r="D27" s="31" t="s">
        <v>90</v>
      </c>
      <c r="E27" s="32" t="s">
        <v>155</v>
      </c>
      <c r="F27" s="32" t="s">
        <v>277</v>
      </c>
      <c r="G27" s="6">
        <f>VLOOKUP($C27,'Eredmény kód szerint'!$A$1:$G$111,2,0)</f>
        <v>18</v>
      </c>
      <c r="H27" s="6">
        <f>VLOOKUP($C27,'Eredmény kód szerint'!$A$1:$G$111,3,0)</f>
        <v>5</v>
      </c>
      <c r="I27" s="6" t="str">
        <f>VLOOKUP($C27,'Eredmény kód szerint'!$A$1:$G$111,4,0)</f>
        <v>X</v>
      </c>
      <c r="J27" s="6">
        <f>VLOOKUP($C27,'Eredmény kód szerint'!$A$1:$G$111,5,0)</f>
        <v>1</v>
      </c>
      <c r="K27" s="6">
        <f>VLOOKUP($C27,'Eredmény kód szerint'!$A$1:$G$111,6,0)</f>
        <v>2</v>
      </c>
      <c r="L27" s="6">
        <f t="shared" si="1"/>
        <v>26</v>
      </c>
      <c r="M27" s="6">
        <v>133</v>
      </c>
      <c r="N27" s="6"/>
    </row>
    <row r="28" spans="1:14" ht="54" x14ac:dyDescent="0.35">
      <c r="A28" s="46" t="s">
        <v>290</v>
      </c>
      <c r="B28" s="31"/>
      <c r="C28" s="31"/>
      <c r="D28" s="31" t="s">
        <v>87</v>
      </c>
      <c r="E28" s="32" t="s">
        <v>155</v>
      </c>
      <c r="F28" s="32" t="s">
        <v>277</v>
      </c>
      <c r="G28" s="6"/>
      <c r="H28" s="6"/>
      <c r="I28" s="6"/>
      <c r="J28" s="6"/>
      <c r="K28" s="6"/>
      <c r="L28" s="6"/>
      <c r="M28" s="6">
        <v>133</v>
      </c>
      <c r="N28" s="6"/>
    </row>
    <row r="29" spans="1:14" x14ac:dyDescent="0.35">
      <c r="A29" s="46" t="s">
        <v>291</v>
      </c>
      <c r="B29" s="31">
        <f t="shared" ref="B29:B60" si="2">RANK(L29,$L$2:$L$113)</f>
        <v>19</v>
      </c>
      <c r="C29" s="31" t="s">
        <v>163</v>
      </c>
      <c r="D29" s="31" t="s">
        <v>112</v>
      </c>
      <c r="E29" s="32" t="s">
        <v>1</v>
      </c>
      <c r="F29" s="32" t="s">
        <v>111</v>
      </c>
      <c r="G29" s="6">
        <f>VLOOKUP($C29,'Eredmény kód szerint'!$A$1:$G$111,2,0)</f>
        <v>20</v>
      </c>
      <c r="H29" s="6">
        <f>VLOOKUP($C29,'Eredmény kód szerint'!$A$1:$G$111,3,0)</f>
        <v>4</v>
      </c>
      <c r="I29" s="6">
        <f>VLOOKUP($C29,'Eredmény kód szerint'!$A$1:$G$111,4,0)</f>
        <v>8</v>
      </c>
      <c r="J29" s="6">
        <f>VLOOKUP($C29,'Eredmény kód szerint'!$A$1:$G$111,5,0)</f>
        <v>1</v>
      </c>
      <c r="K29" s="6">
        <f>VLOOKUP($C29,'Eredmény kód szerint'!$A$1:$G$111,6,0)</f>
        <v>18</v>
      </c>
      <c r="L29" s="6">
        <f t="shared" ref="L29:L60" si="3">SUM(G29:K29)</f>
        <v>51</v>
      </c>
      <c r="M29" s="6">
        <f>SUM(L29:L31)</f>
        <v>103</v>
      </c>
      <c r="N29" s="6">
        <v>8</v>
      </c>
    </row>
    <row r="30" spans="1:14" x14ac:dyDescent="0.35">
      <c r="A30" s="46" t="s">
        <v>291</v>
      </c>
      <c r="B30" s="31">
        <f t="shared" si="2"/>
        <v>30</v>
      </c>
      <c r="C30" s="31" t="s">
        <v>254</v>
      </c>
      <c r="D30" s="31" t="s">
        <v>113</v>
      </c>
      <c r="E30" s="32" t="s">
        <v>1</v>
      </c>
      <c r="F30" s="32" t="s">
        <v>111</v>
      </c>
      <c r="G30" s="6">
        <f>VLOOKUP($C30,'Eredmény kód szerint'!$A$1:$G$111,2,0)</f>
        <v>20</v>
      </c>
      <c r="H30" s="6">
        <f>VLOOKUP($C30,'Eredmény kód szerint'!$A$1:$G$111,3,0)</f>
        <v>10</v>
      </c>
      <c r="I30" s="6">
        <f>VLOOKUP($C30,'Eredmény kód szerint'!$A$1:$G$111,4,0)</f>
        <v>2</v>
      </c>
      <c r="J30" s="6">
        <f>VLOOKUP($C30,'Eredmény kód szerint'!$A$1:$G$111,5,0)</f>
        <v>3</v>
      </c>
      <c r="K30" s="6">
        <f>VLOOKUP($C30,'Eredmény kód szerint'!$A$1:$G$111,6,0)</f>
        <v>1</v>
      </c>
      <c r="L30" s="6">
        <f t="shared" si="3"/>
        <v>36</v>
      </c>
      <c r="M30" s="6">
        <v>103</v>
      </c>
      <c r="N30" s="6"/>
    </row>
    <row r="31" spans="1:14" x14ac:dyDescent="0.35">
      <c r="A31" s="46" t="s">
        <v>291</v>
      </c>
      <c r="B31" s="31">
        <f t="shared" si="2"/>
        <v>45</v>
      </c>
      <c r="C31" s="31" t="s">
        <v>256</v>
      </c>
      <c r="D31" s="31" t="s">
        <v>114</v>
      </c>
      <c r="E31" s="32" t="s">
        <v>1</v>
      </c>
      <c r="F31" s="32" t="s">
        <v>111</v>
      </c>
      <c r="G31" s="6">
        <f>VLOOKUP($C31,'Eredmény kód szerint'!$A$1:$G$111,2,0)</f>
        <v>8</v>
      </c>
      <c r="H31" s="6">
        <f>VLOOKUP($C31,'Eredmény kód szerint'!$A$1:$G$111,3,0)</f>
        <v>3</v>
      </c>
      <c r="I31" s="6">
        <f>VLOOKUP($C31,'Eredmény kód szerint'!$A$1:$G$111,4,0)</f>
        <v>1</v>
      </c>
      <c r="J31" s="6">
        <f>VLOOKUP($C31,'Eredmény kód szerint'!$A$1:$G$111,5,0)</f>
        <v>2</v>
      </c>
      <c r="K31" s="6">
        <f>VLOOKUP($C31,'Eredmény kód szerint'!$A$1:$G$111,6,0)</f>
        <v>2</v>
      </c>
      <c r="L31" s="6">
        <f t="shared" si="3"/>
        <v>16</v>
      </c>
      <c r="M31" s="6">
        <v>103</v>
      </c>
      <c r="N31" s="6"/>
    </row>
    <row r="32" spans="1:14" x14ac:dyDescent="0.35">
      <c r="A32" s="46" t="s">
        <v>291</v>
      </c>
      <c r="B32" s="31">
        <f t="shared" si="2"/>
        <v>50</v>
      </c>
      <c r="C32" s="31" t="s">
        <v>162</v>
      </c>
      <c r="D32" s="31" t="s">
        <v>148</v>
      </c>
      <c r="E32" s="32" t="s">
        <v>1</v>
      </c>
      <c r="F32" s="32" t="s">
        <v>111</v>
      </c>
      <c r="G32" s="6">
        <f>VLOOKUP($C32,'Eredmény kód szerint'!$A$1:$G$111,2,0)</f>
        <v>2</v>
      </c>
      <c r="H32" s="6">
        <f>VLOOKUP($C32,'Eredmény kód szerint'!$A$1:$G$111,3,0)</f>
        <v>8</v>
      </c>
      <c r="I32" s="6">
        <f>VLOOKUP($C32,'Eredmény kód szerint'!$A$1:$G$111,4,0)</f>
        <v>2</v>
      </c>
      <c r="J32" s="6">
        <f>VLOOKUP($C32,'Eredmény kód szerint'!$A$1:$G$111,5,0)</f>
        <v>1</v>
      </c>
      <c r="K32" s="6">
        <f>VLOOKUP($C32,'Eredmény kód szerint'!$A$1:$G$111,6,0)</f>
        <v>0</v>
      </c>
      <c r="L32" s="6">
        <f t="shared" si="3"/>
        <v>13</v>
      </c>
      <c r="M32" s="6">
        <v>103</v>
      </c>
      <c r="N32" s="6"/>
    </row>
    <row r="33" spans="1:14" x14ac:dyDescent="0.35">
      <c r="A33" s="46" t="s">
        <v>292</v>
      </c>
      <c r="B33" s="31">
        <f t="shared" si="2"/>
        <v>22</v>
      </c>
      <c r="C33" s="31" t="s">
        <v>225</v>
      </c>
      <c r="D33" s="31" t="s">
        <v>74</v>
      </c>
      <c r="E33" s="32" t="s">
        <v>48</v>
      </c>
      <c r="F33" s="32" t="s">
        <v>71</v>
      </c>
      <c r="G33" s="6">
        <f>VLOOKUP($C33,'Eredmény kód szerint'!$A$1:$G$111,2,0)</f>
        <v>12</v>
      </c>
      <c r="H33" s="6">
        <f>VLOOKUP($C33,'Eredmény kód szerint'!$A$1:$G$111,3,0)</f>
        <v>6</v>
      </c>
      <c r="I33" s="6">
        <f>VLOOKUP($C33,'Eredmény kód szerint'!$A$1:$G$111,4,0)</f>
        <v>3</v>
      </c>
      <c r="J33" s="6">
        <f>VLOOKUP($C33,'Eredmény kód szerint'!$A$1:$G$111,5,0)</f>
        <v>16</v>
      </c>
      <c r="K33" s="6">
        <f>VLOOKUP($C33,'Eredmény kód szerint'!$A$1:$G$111,6,0)</f>
        <v>10</v>
      </c>
      <c r="L33" s="6">
        <f t="shared" si="3"/>
        <v>47</v>
      </c>
      <c r="M33" s="6">
        <f>SUM(L33:L35)</f>
        <v>95</v>
      </c>
      <c r="N33" s="6">
        <v>9</v>
      </c>
    </row>
    <row r="34" spans="1:14" x14ac:dyDescent="0.35">
      <c r="A34" s="46" t="s">
        <v>292</v>
      </c>
      <c r="B34" s="31">
        <f t="shared" si="2"/>
        <v>35</v>
      </c>
      <c r="C34" s="31" t="s">
        <v>191</v>
      </c>
      <c r="D34" s="31" t="s">
        <v>72</v>
      </c>
      <c r="E34" s="32" t="s">
        <v>48</v>
      </c>
      <c r="F34" s="32" t="s">
        <v>71</v>
      </c>
      <c r="G34" s="6" t="str">
        <f>VLOOKUP($C34,'Eredmény kód szerint'!$A$1:$G$111,2,0)</f>
        <v>X</v>
      </c>
      <c r="H34" s="6">
        <f>VLOOKUP($C34,'Eredmény kód szerint'!$A$1:$G$111,3,0)</f>
        <v>5</v>
      </c>
      <c r="I34" s="6">
        <f>VLOOKUP($C34,'Eredmény kód szerint'!$A$1:$G$111,4,0)</f>
        <v>6</v>
      </c>
      <c r="J34" s="6">
        <f>VLOOKUP($C34,'Eredmény kód szerint'!$A$1:$G$111,5,0)</f>
        <v>5</v>
      </c>
      <c r="K34" s="6">
        <f>VLOOKUP($C34,'Eredmény kód szerint'!$A$1:$G$111,6,0)</f>
        <v>10</v>
      </c>
      <c r="L34" s="6">
        <f t="shared" si="3"/>
        <v>26</v>
      </c>
      <c r="M34" s="6">
        <v>95</v>
      </c>
      <c r="N34" s="6"/>
    </row>
    <row r="35" spans="1:14" x14ac:dyDescent="0.35">
      <c r="A35" s="46" t="s">
        <v>292</v>
      </c>
      <c r="B35" s="31">
        <f t="shared" si="2"/>
        <v>41</v>
      </c>
      <c r="C35" s="31" t="s">
        <v>205</v>
      </c>
      <c r="D35" s="31" t="s">
        <v>73</v>
      </c>
      <c r="E35" s="32" t="s">
        <v>48</v>
      </c>
      <c r="F35" s="32" t="s">
        <v>71</v>
      </c>
      <c r="G35" s="6">
        <f>VLOOKUP($C35,'Eredmény kód szerint'!$A$1:$G$111,2,0)</f>
        <v>0</v>
      </c>
      <c r="H35" s="6">
        <f>VLOOKUP($C35,'Eredmény kód szerint'!$A$1:$G$111,3,0)</f>
        <v>5</v>
      </c>
      <c r="I35" s="6">
        <f>VLOOKUP($C35,'Eredmény kód szerint'!$A$1:$G$111,4,0)</f>
        <v>8</v>
      </c>
      <c r="J35" s="6">
        <f>VLOOKUP($C35,'Eredmény kód szerint'!$A$1:$G$111,5,0)</f>
        <v>1</v>
      </c>
      <c r="K35" s="6">
        <f>VLOOKUP($C35,'Eredmény kód szerint'!$A$1:$G$111,6,0)</f>
        <v>8</v>
      </c>
      <c r="L35" s="6">
        <f t="shared" si="3"/>
        <v>22</v>
      </c>
      <c r="M35" s="6">
        <v>95</v>
      </c>
      <c r="N35" s="6"/>
    </row>
    <row r="36" spans="1:14" x14ac:dyDescent="0.35">
      <c r="A36" s="46" t="s">
        <v>292</v>
      </c>
      <c r="B36" s="31">
        <f t="shared" si="2"/>
        <v>56</v>
      </c>
      <c r="C36" s="31" t="s">
        <v>190</v>
      </c>
      <c r="D36" s="31" t="s">
        <v>75</v>
      </c>
      <c r="E36" s="32" t="s">
        <v>48</v>
      </c>
      <c r="F36" s="32" t="s">
        <v>71</v>
      </c>
      <c r="G36" s="6">
        <f>VLOOKUP($C36,'Eredmény kód szerint'!$A$1:$G$111,2,0)</f>
        <v>2</v>
      </c>
      <c r="H36" s="6">
        <f>VLOOKUP($C36,'Eredmény kód szerint'!$A$1:$G$111,3,0)</f>
        <v>2</v>
      </c>
      <c r="I36" s="6">
        <f>VLOOKUP($C36,'Eredmény kód szerint'!$A$1:$G$111,4,0)</f>
        <v>6</v>
      </c>
      <c r="J36" s="6">
        <f>VLOOKUP($C36,'Eredmény kód szerint'!$A$1:$G$111,5,0)</f>
        <v>1</v>
      </c>
      <c r="K36" s="6">
        <f>VLOOKUP($C36,'Eredmény kód szerint'!$A$1:$G$111,6,0)</f>
        <v>0</v>
      </c>
      <c r="L36" s="6">
        <f t="shared" si="3"/>
        <v>11</v>
      </c>
      <c r="M36" s="6">
        <v>95</v>
      </c>
      <c r="N36" s="6"/>
    </row>
    <row r="37" spans="1:14" x14ac:dyDescent="0.35">
      <c r="A37" s="46" t="s">
        <v>293</v>
      </c>
      <c r="B37" s="31">
        <f t="shared" si="2"/>
        <v>17</v>
      </c>
      <c r="C37" s="31" t="s">
        <v>202</v>
      </c>
      <c r="D37" s="31" t="s">
        <v>124</v>
      </c>
      <c r="E37" s="32" t="s">
        <v>119</v>
      </c>
      <c r="F37" s="32" t="s">
        <v>120</v>
      </c>
      <c r="G37" s="6">
        <f>VLOOKUP($C37,'Eredmény kód szerint'!$A$1:$G$111,2,0)</f>
        <v>2</v>
      </c>
      <c r="H37" s="6">
        <f>VLOOKUP($C37,'Eredmény kód szerint'!$A$1:$G$111,3,0)</f>
        <v>5</v>
      </c>
      <c r="I37" s="6">
        <f>VLOOKUP($C37,'Eredmény kód szerint'!$A$1:$G$111,4,0)</f>
        <v>20</v>
      </c>
      <c r="J37" s="6">
        <f>VLOOKUP($C37,'Eredmény kód szerint'!$A$1:$G$111,5,0)</f>
        <v>8</v>
      </c>
      <c r="K37" s="6">
        <f>VLOOKUP($C37,'Eredmény kód szerint'!$A$1:$G$111,6,0)</f>
        <v>17</v>
      </c>
      <c r="L37" s="6">
        <f t="shared" si="3"/>
        <v>52</v>
      </c>
      <c r="M37" s="6">
        <f>SUM(L37:L39)</f>
        <v>89</v>
      </c>
      <c r="N37" s="6">
        <v>10</v>
      </c>
    </row>
    <row r="38" spans="1:14" x14ac:dyDescent="0.35">
      <c r="A38" s="46" t="s">
        <v>293</v>
      </c>
      <c r="B38" s="31">
        <f t="shared" si="2"/>
        <v>35</v>
      </c>
      <c r="C38" s="31" t="s">
        <v>219</v>
      </c>
      <c r="D38" s="31" t="s">
        <v>122</v>
      </c>
      <c r="E38" s="32" t="s">
        <v>119</v>
      </c>
      <c r="F38" s="32" t="s">
        <v>120</v>
      </c>
      <c r="G38" s="6">
        <f>VLOOKUP($C38,'Eredmény kód szerint'!$A$1:$G$111,2,0)</f>
        <v>4</v>
      </c>
      <c r="H38" s="6">
        <f>VLOOKUP($C38,'Eredmény kód szerint'!$A$1:$G$111,3,0)</f>
        <v>5</v>
      </c>
      <c r="I38" s="6">
        <f>VLOOKUP($C38,'Eredmény kód szerint'!$A$1:$G$111,4,0)</f>
        <v>8</v>
      </c>
      <c r="J38" s="6">
        <f>VLOOKUP($C38,'Eredmény kód szerint'!$A$1:$G$111,5,0)</f>
        <v>1</v>
      </c>
      <c r="K38" s="6">
        <f>VLOOKUP($C38,'Eredmény kód szerint'!$A$1:$G$111,6,0)</f>
        <v>8</v>
      </c>
      <c r="L38" s="6">
        <f t="shared" si="3"/>
        <v>26</v>
      </c>
      <c r="M38" s="6">
        <v>89</v>
      </c>
      <c r="N38" s="6"/>
    </row>
    <row r="39" spans="1:14" x14ac:dyDescent="0.35">
      <c r="A39" s="46" t="s">
        <v>293</v>
      </c>
      <c r="B39" s="31">
        <f t="shared" si="2"/>
        <v>56</v>
      </c>
      <c r="C39" s="31" t="s">
        <v>224</v>
      </c>
      <c r="D39" s="31" t="s">
        <v>121</v>
      </c>
      <c r="E39" s="32" t="s">
        <v>119</v>
      </c>
      <c r="F39" s="32" t="s">
        <v>120</v>
      </c>
      <c r="G39" s="6">
        <f>VLOOKUP($C39,'Eredmény kód szerint'!$A$1:$G$111,2,0)</f>
        <v>4</v>
      </c>
      <c r="H39" s="6">
        <f>VLOOKUP($C39,'Eredmény kód szerint'!$A$1:$G$111,3,0)</f>
        <v>2</v>
      </c>
      <c r="I39" s="6">
        <f>VLOOKUP($C39,'Eredmény kód szerint'!$A$1:$G$111,4,0)</f>
        <v>2</v>
      </c>
      <c r="J39" s="6">
        <f>VLOOKUP($C39,'Eredmény kód szerint'!$A$1:$G$111,5,0)</f>
        <v>1</v>
      </c>
      <c r="K39" s="6">
        <f>VLOOKUP($C39,'Eredmény kód szerint'!$A$1:$G$111,6,0)</f>
        <v>2</v>
      </c>
      <c r="L39" s="6">
        <f t="shared" si="3"/>
        <v>11</v>
      </c>
      <c r="M39" s="6">
        <v>89</v>
      </c>
      <c r="N39" s="6"/>
    </row>
    <row r="40" spans="1:14" x14ac:dyDescent="0.35">
      <c r="A40" s="46" t="s">
        <v>293</v>
      </c>
      <c r="B40" s="31">
        <f t="shared" si="2"/>
        <v>74</v>
      </c>
      <c r="C40" s="31" t="s">
        <v>242</v>
      </c>
      <c r="D40" s="31" t="s">
        <v>123</v>
      </c>
      <c r="E40" s="32" t="s">
        <v>119</v>
      </c>
      <c r="F40" s="32" t="s">
        <v>120</v>
      </c>
      <c r="G40" s="6">
        <f>VLOOKUP($C40,'Eredmény kód szerint'!$A$1:$G$111,2,0)</f>
        <v>0</v>
      </c>
      <c r="H40" s="6">
        <f>VLOOKUP($C40,'Eredmény kód szerint'!$A$1:$G$111,3,0)</f>
        <v>5</v>
      </c>
      <c r="I40" s="6">
        <f>VLOOKUP($C40,'Eredmény kód szerint'!$A$1:$G$111,4,0)</f>
        <v>2</v>
      </c>
      <c r="J40" s="6">
        <f>VLOOKUP($C40,'Eredmény kód szerint'!$A$1:$G$111,5,0)</f>
        <v>0</v>
      </c>
      <c r="K40" s="6">
        <f>VLOOKUP($C40,'Eredmény kód szerint'!$A$1:$G$111,6,0)</f>
        <v>0</v>
      </c>
      <c r="L40" s="6">
        <f t="shared" si="3"/>
        <v>7</v>
      </c>
      <c r="M40" s="6">
        <v>89</v>
      </c>
      <c r="N40" s="6"/>
    </row>
    <row r="41" spans="1:14" ht="36" x14ac:dyDescent="0.35">
      <c r="A41" s="46" t="s">
        <v>294</v>
      </c>
      <c r="B41" s="31">
        <f t="shared" si="2"/>
        <v>26</v>
      </c>
      <c r="C41" s="32" t="s">
        <v>179</v>
      </c>
      <c r="D41" s="32" t="s">
        <v>13</v>
      </c>
      <c r="E41" s="32" t="s">
        <v>11</v>
      </c>
      <c r="F41" s="32" t="s">
        <v>131</v>
      </c>
      <c r="G41" s="6">
        <f>VLOOKUP($C41,'Eredmény kód szerint'!$A$1:$G$111,2,0)</f>
        <v>20</v>
      </c>
      <c r="H41" s="6">
        <f>VLOOKUP($C41,'Eredmény kód szerint'!$A$1:$G$111,3,0)</f>
        <v>5</v>
      </c>
      <c r="I41" s="6">
        <f>VLOOKUP($C41,'Eredmény kód szerint'!$A$1:$G$111,4,0)</f>
        <v>2</v>
      </c>
      <c r="J41" s="6">
        <f>VLOOKUP($C41,'Eredmény kód szerint'!$A$1:$G$111,5,0)</f>
        <v>12</v>
      </c>
      <c r="K41" s="6">
        <f>VLOOKUP($C41,'Eredmény kód szerint'!$A$1:$G$111,6,0)</f>
        <v>1</v>
      </c>
      <c r="L41" s="6">
        <f t="shared" si="3"/>
        <v>40</v>
      </c>
      <c r="M41" s="6">
        <f>SUM(L41:L43)</f>
        <v>78</v>
      </c>
      <c r="N41" s="6">
        <v>11</v>
      </c>
    </row>
    <row r="42" spans="1:14" ht="36" x14ac:dyDescent="0.35">
      <c r="A42" s="46" t="s">
        <v>294</v>
      </c>
      <c r="B42" s="31">
        <f t="shared" si="2"/>
        <v>42</v>
      </c>
      <c r="C42" s="32" t="s">
        <v>247</v>
      </c>
      <c r="D42" s="32" t="s">
        <v>14</v>
      </c>
      <c r="E42" s="32" t="s">
        <v>11</v>
      </c>
      <c r="F42" s="32" t="s">
        <v>131</v>
      </c>
      <c r="G42" s="6">
        <f>VLOOKUP($C42,'Eredmény kód szerint'!$A$1:$G$111,2,0)</f>
        <v>2</v>
      </c>
      <c r="H42" s="6">
        <f>VLOOKUP($C42,'Eredmény kód szerint'!$A$1:$G$111,3,0)</f>
        <v>5</v>
      </c>
      <c r="I42" s="6">
        <f>VLOOKUP($C42,'Eredmény kód szerint'!$A$1:$G$111,4,0)</f>
        <v>3</v>
      </c>
      <c r="J42" s="6">
        <f>VLOOKUP($C42,'Eredmény kód szerint'!$A$1:$G$111,5,0)</f>
        <v>9</v>
      </c>
      <c r="K42" s="6">
        <f>VLOOKUP($C42,'Eredmény kód szerint'!$A$1:$G$111,6,0)</f>
        <v>0</v>
      </c>
      <c r="L42" s="6">
        <f t="shared" si="3"/>
        <v>19</v>
      </c>
      <c r="M42" s="6">
        <v>78</v>
      </c>
      <c r="N42" s="6"/>
    </row>
    <row r="43" spans="1:14" ht="36" x14ac:dyDescent="0.35">
      <c r="A43" s="46" t="s">
        <v>294</v>
      </c>
      <c r="B43" s="31">
        <f t="shared" si="2"/>
        <v>42</v>
      </c>
      <c r="C43" s="32" t="s">
        <v>223</v>
      </c>
      <c r="D43" s="32" t="s">
        <v>12</v>
      </c>
      <c r="E43" s="32" t="s">
        <v>11</v>
      </c>
      <c r="F43" s="32" t="s">
        <v>131</v>
      </c>
      <c r="G43" s="6">
        <f>VLOOKUP($C43,'Eredmény kód szerint'!$A$1:$G$111,2,0)</f>
        <v>0</v>
      </c>
      <c r="H43" s="6">
        <f>VLOOKUP($C43,'Eredmény kód szerint'!$A$1:$G$111,3,0)</f>
        <v>0</v>
      </c>
      <c r="I43" s="6">
        <f>VLOOKUP($C43,'Eredmény kód szerint'!$A$1:$G$111,4,0)</f>
        <v>2</v>
      </c>
      <c r="J43" s="6">
        <f>VLOOKUP($C43,'Eredmény kód szerint'!$A$1:$G$111,5,0)</f>
        <v>17</v>
      </c>
      <c r="K43" s="6">
        <f>VLOOKUP($C43,'Eredmény kód szerint'!$A$1:$G$111,6,0)</f>
        <v>0</v>
      </c>
      <c r="L43" s="6">
        <f t="shared" si="3"/>
        <v>19</v>
      </c>
      <c r="M43" s="6">
        <v>78</v>
      </c>
      <c r="N43" s="6"/>
    </row>
    <row r="44" spans="1:14" ht="36" x14ac:dyDescent="0.35">
      <c r="A44" s="46" t="s">
        <v>294</v>
      </c>
      <c r="B44" s="31">
        <f t="shared" si="2"/>
        <v>47</v>
      </c>
      <c r="C44" s="32" t="s">
        <v>220</v>
      </c>
      <c r="D44" s="32" t="s">
        <v>15</v>
      </c>
      <c r="E44" s="32" t="s">
        <v>11</v>
      </c>
      <c r="F44" s="32" t="s">
        <v>131</v>
      </c>
      <c r="G44" s="6">
        <f>VLOOKUP($C44,'Eredmény kód szerint'!$A$1:$G$111,2,0)</f>
        <v>3</v>
      </c>
      <c r="H44" s="6">
        <f>VLOOKUP($C44,'Eredmény kód szerint'!$A$1:$G$111,3,0)</f>
        <v>3</v>
      </c>
      <c r="I44" s="6">
        <f>VLOOKUP($C44,'Eredmény kód szerint'!$A$1:$G$111,4,0)</f>
        <v>4</v>
      </c>
      <c r="J44" s="6">
        <f>VLOOKUP($C44,'Eredmény kód szerint'!$A$1:$G$111,5,0)</f>
        <v>3</v>
      </c>
      <c r="K44" s="6">
        <f>VLOOKUP($C44,'Eredmény kód szerint'!$A$1:$G$111,6,0)</f>
        <v>1</v>
      </c>
      <c r="L44" s="6">
        <f t="shared" si="3"/>
        <v>14</v>
      </c>
      <c r="M44" s="6">
        <v>78</v>
      </c>
      <c r="N44" s="6"/>
    </row>
    <row r="45" spans="1:14" x14ac:dyDescent="0.35">
      <c r="A45" s="47" t="s">
        <v>295</v>
      </c>
      <c r="B45" s="31">
        <f t="shared" si="2"/>
        <v>33</v>
      </c>
      <c r="C45" s="31" t="s">
        <v>251</v>
      </c>
      <c r="D45" s="31" t="s">
        <v>4</v>
      </c>
      <c r="E45" s="32" t="s">
        <v>1</v>
      </c>
      <c r="F45" s="32" t="s">
        <v>2</v>
      </c>
      <c r="G45" s="6">
        <f>VLOOKUP($C45,'Eredmény kód szerint'!$A$1:$G$111,2,0)</f>
        <v>18</v>
      </c>
      <c r="H45" s="6">
        <f>VLOOKUP($C45,'Eredmény kód szerint'!$A$1:$G$111,3,0)</f>
        <v>10</v>
      </c>
      <c r="I45" s="6">
        <f>VLOOKUP($C45,'Eredmény kód szerint'!$A$1:$G$111,4,0)</f>
        <v>1</v>
      </c>
      <c r="J45" s="6">
        <f>VLOOKUP($C45,'Eredmény kód szerint'!$A$1:$G$111,5,0)</f>
        <v>1</v>
      </c>
      <c r="K45" s="6">
        <f>VLOOKUP($C45,'Eredmény kód szerint'!$A$1:$G$111,6,0)</f>
        <v>1</v>
      </c>
      <c r="L45" s="6">
        <f t="shared" si="3"/>
        <v>31</v>
      </c>
      <c r="M45" s="6">
        <f>SUM(L45:L47)</f>
        <v>77</v>
      </c>
      <c r="N45" s="6">
        <v>12</v>
      </c>
    </row>
    <row r="46" spans="1:14" x14ac:dyDescent="0.35">
      <c r="A46" s="47" t="s">
        <v>295</v>
      </c>
      <c r="B46" s="31">
        <f t="shared" si="2"/>
        <v>39</v>
      </c>
      <c r="C46" s="31" t="s">
        <v>194</v>
      </c>
      <c r="D46" s="31" t="s">
        <v>6</v>
      </c>
      <c r="E46" s="32" t="s">
        <v>1</v>
      </c>
      <c r="F46" s="32" t="s">
        <v>2</v>
      </c>
      <c r="G46" s="6">
        <f>VLOOKUP($C46,'Eredmény kód szerint'!$A$1:$G$111,2,0)</f>
        <v>16</v>
      </c>
      <c r="H46" s="6" t="str">
        <f>VLOOKUP($C46,'Eredmény kód szerint'!$A$1:$G$111,3,0)</f>
        <v>X</v>
      </c>
      <c r="I46" s="6">
        <f>VLOOKUP($C46,'Eredmény kód szerint'!$A$1:$G$111,4,0)</f>
        <v>6</v>
      </c>
      <c r="J46" s="6">
        <f>VLOOKUP($C46,'Eredmény kód szerint'!$A$1:$G$111,5,0)</f>
        <v>0</v>
      </c>
      <c r="K46" s="6">
        <f>VLOOKUP($C46,'Eredmény kód szerint'!$A$1:$G$111,6,0)</f>
        <v>1</v>
      </c>
      <c r="L46" s="6">
        <f t="shared" si="3"/>
        <v>23</v>
      </c>
      <c r="M46" s="6">
        <v>77</v>
      </c>
      <c r="N46" s="6"/>
    </row>
    <row r="47" spans="1:14" x14ac:dyDescent="0.35">
      <c r="A47" s="47" t="s">
        <v>295</v>
      </c>
      <c r="B47" s="31">
        <f t="shared" si="2"/>
        <v>39</v>
      </c>
      <c r="C47" s="31" t="s">
        <v>250</v>
      </c>
      <c r="D47" s="31" t="s">
        <v>3</v>
      </c>
      <c r="E47" s="32" t="s">
        <v>1</v>
      </c>
      <c r="F47" s="32" t="s">
        <v>2</v>
      </c>
      <c r="G47" s="6">
        <f>VLOOKUP($C47,'Eredmény kód szerint'!$A$1:$G$111,2,0)</f>
        <v>2</v>
      </c>
      <c r="H47" s="6">
        <f>VLOOKUP($C47,'Eredmény kód szerint'!$A$1:$G$111,3,0)</f>
        <v>7</v>
      </c>
      <c r="I47" s="6">
        <f>VLOOKUP($C47,'Eredmény kód szerint'!$A$1:$G$111,4,0)</f>
        <v>13</v>
      </c>
      <c r="J47" s="6">
        <f>VLOOKUP($C47,'Eredmény kód szerint'!$A$1:$G$111,5,0)</f>
        <v>1</v>
      </c>
      <c r="K47" s="6">
        <f>VLOOKUP($C47,'Eredmény kód szerint'!$A$1:$G$111,6,0)</f>
        <v>0</v>
      </c>
      <c r="L47" s="6">
        <f t="shared" si="3"/>
        <v>23</v>
      </c>
      <c r="M47" s="6">
        <v>77</v>
      </c>
      <c r="N47" s="6"/>
    </row>
    <row r="48" spans="1:14" x14ac:dyDescent="0.35">
      <c r="A48" s="47" t="s">
        <v>295</v>
      </c>
      <c r="B48" s="31">
        <f t="shared" si="2"/>
        <v>70</v>
      </c>
      <c r="C48" s="31" t="s">
        <v>241</v>
      </c>
      <c r="D48" s="31" t="s">
        <v>5</v>
      </c>
      <c r="E48" s="32" t="s">
        <v>1</v>
      </c>
      <c r="F48" s="32" t="s">
        <v>2</v>
      </c>
      <c r="G48" s="6">
        <f>VLOOKUP($C48,'Eredmény kód szerint'!$A$1:$G$111,2,0)</f>
        <v>1</v>
      </c>
      <c r="H48" s="6">
        <f>VLOOKUP($C48,'Eredmény kód szerint'!$A$1:$G$111,3,0)</f>
        <v>2</v>
      </c>
      <c r="I48" s="6">
        <f>VLOOKUP($C48,'Eredmény kód szerint'!$A$1:$G$111,4,0)</f>
        <v>3</v>
      </c>
      <c r="J48" s="6">
        <f>VLOOKUP($C48,'Eredmény kód szerint'!$A$1:$G$111,5,0)</f>
        <v>1</v>
      </c>
      <c r="K48" s="6">
        <f>VLOOKUP($C48,'Eredmény kód szerint'!$A$1:$G$111,6,0)</f>
        <v>1</v>
      </c>
      <c r="L48" s="6">
        <f t="shared" si="3"/>
        <v>8</v>
      </c>
      <c r="M48" s="6">
        <v>77</v>
      </c>
      <c r="N48" s="6"/>
    </row>
    <row r="49" spans="1:14" x14ac:dyDescent="0.35">
      <c r="A49" s="46" t="s">
        <v>296</v>
      </c>
      <c r="B49" s="31">
        <f t="shared" si="2"/>
        <v>30</v>
      </c>
      <c r="C49" s="31" t="s">
        <v>193</v>
      </c>
      <c r="D49" s="31" t="s">
        <v>63</v>
      </c>
      <c r="E49" s="32" t="s">
        <v>146</v>
      </c>
      <c r="F49" s="32" t="s">
        <v>61</v>
      </c>
      <c r="G49" s="6">
        <f>VLOOKUP($C49,'Eredmény kód szerint'!$A$1:$G$111,2,0)</f>
        <v>20</v>
      </c>
      <c r="H49" s="6">
        <f>VLOOKUP($C49,'Eredmény kód szerint'!$A$1:$G$111,3,0)</f>
        <v>5</v>
      </c>
      <c r="I49" s="6">
        <f>VLOOKUP($C49,'Eredmény kód szerint'!$A$1:$G$111,4,0)</f>
        <v>8</v>
      </c>
      <c r="J49" s="6">
        <f>VLOOKUP($C49,'Eredmény kód szerint'!$A$1:$G$111,5,0)</f>
        <v>3</v>
      </c>
      <c r="K49" s="6">
        <f>VLOOKUP($C49,'Eredmény kód szerint'!$A$1:$G$111,6,0)</f>
        <v>0</v>
      </c>
      <c r="L49" s="6">
        <f t="shared" si="3"/>
        <v>36</v>
      </c>
      <c r="M49" s="6">
        <f>SUM(L49:L51)</f>
        <v>76</v>
      </c>
      <c r="N49" s="6">
        <v>13</v>
      </c>
    </row>
    <row r="50" spans="1:14" x14ac:dyDescent="0.35">
      <c r="A50" s="46" t="s">
        <v>296</v>
      </c>
      <c r="B50" s="31">
        <f t="shared" si="2"/>
        <v>34</v>
      </c>
      <c r="C50" s="31" t="s">
        <v>185</v>
      </c>
      <c r="D50" s="31" t="s">
        <v>62</v>
      </c>
      <c r="E50" s="32" t="s">
        <v>146</v>
      </c>
      <c r="F50" s="32" t="s">
        <v>61</v>
      </c>
      <c r="G50" s="6">
        <f>VLOOKUP($C50,'Eredmény kód szerint'!$A$1:$G$111,2,0)</f>
        <v>4</v>
      </c>
      <c r="H50" s="6">
        <f>VLOOKUP($C50,'Eredmény kód szerint'!$A$1:$G$111,3,0)</f>
        <v>5</v>
      </c>
      <c r="I50" s="6">
        <f>VLOOKUP($C50,'Eredmény kód szerint'!$A$1:$G$111,4,0)</f>
        <v>10</v>
      </c>
      <c r="J50" s="6">
        <f>VLOOKUP($C50,'Eredmény kód szerint'!$A$1:$G$111,5,0)</f>
        <v>10</v>
      </c>
      <c r="K50" s="6">
        <f>VLOOKUP($C50,'Eredmény kód szerint'!$A$1:$G$111,6,0)</f>
        <v>0</v>
      </c>
      <c r="L50" s="6">
        <f t="shared" si="3"/>
        <v>29</v>
      </c>
      <c r="M50" s="6">
        <v>76</v>
      </c>
      <c r="N50" s="6"/>
    </row>
    <row r="51" spans="1:14" x14ac:dyDescent="0.35">
      <c r="A51" s="46" t="s">
        <v>296</v>
      </c>
      <c r="B51" s="31">
        <f t="shared" si="2"/>
        <v>56</v>
      </c>
      <c r="C51" s="31" t="s">
        <v>200</v>
      </c>
      <c r="D51" s="31" t="s">
        <v>64</v>
      </c>
      <c r="E51" s="32" t="s">
        <v>146</v>
      </c>
      <c r="F51" s="32" t="s">
        <v>61</v>
      </c>
      <c r="G51" s="6">
        <f>VLOOKUP($C51,'Eredmény kód szerint'!$A$1:$G$111,2,0)</f>
        <v>0</v>
      </c>
      <c r="H51" s="6">
        <f>VLOOKUP($C51,'Eredmény kód szerint'!$A$1:$G$111,3,0)</f>
        <v>7</v>
      </c>
      <c r="I51" s="6">
        <f>VLOOKUP($C51,'Eredmény kód szerint'!$A$1:$G$111,4,0)</f>
        <v>3</v>
      </c>
      <c r="J51" s="6">
        <f>VLOOKUP($C51,'Eredmény kód szerint'!$A$1:$G$111,5,0)</f>
        <v>1</v>
      </c>
      <c r="K51" s="6">
        <f>VLOOKUP($C51,'Eredmény kód szerint'!$A$1:$G$111,6,0)</f>
        <v>0</v>
      </c>
      <c r="L51" s="6">
        <f t="shared" si="3"/>
        <v>11</v>
      </c>
      <c r="M51" s="6">
        <v>76</v>
      </c>
      <c r="N51" s="6"/>
    </row>
    <row r="52" spans="1:14" x14ac:dyDescent="0.35">
      <c r="A52" s="46" t="s">
        <v>296</v>
      </c>
      <c r="B52" s="31">
        <f t="shared" si="2"/>
        <v>70</v>
      </c>
      <c r="C52" s="31" t="s">
        <v>262</v>
      </c>
      <c r="D52" s="31" t="s">
        <v>65</v>
      </c>
      <c r="E52" s="32" t="s">
        <v>146</v>
      </c>
      <c r="F52" s="32" t="s">
        <v>61</v>
      </c>
      <c r="G52" s="6">
        <f>VLOOKUP($C52,'Eredmény kód szerint'!$A$1:$G$111,2,0)</f>
        <v>2</v>
      </c>
      <c r="H52" s="6">
        <f>VLOOKUP($C52,'Eredmény kód szerint'!$A$1:$G$111,3,0)</f>
        <v>3</v>
      </c>
      <c r="I52" s="6">
        <f>VLOOKUP($C52,'Eredmény kód szerint'!$A$1:$G$111,4,0)</f>
        <v>2</v>
      </c>
      <c r="J52" s="6">
        <f>VLOOKUP($C52,'Eredmény kód szerint'!$A$1:$G$111,5,0)</f>
        <v>0</v>
      </c>
      <c r="K52" s="6">
        <f>VLOOKUP($C52,'Eredmény kód szerint'!$A$1:$G$111,6,0)</f>
        <v>1</v>
      </c>
      <c r="L52" s="6">
        <f t="shared" si="3"/>
        <v>8</v>
      </c>
      <c r="M52" s="6">
        <v>76</v>
      </c>
      <c r="N52" s="6"/>
    </row>
    <row r="53" spans="1:14" ht="54" x14ac:dyDescent="0.35">
      <c r="A53" s="46" t="s">
        <v>297</v>
      </c>
      <c r="B53" s="31">
        <f t="shared" si="2"/>
        <v>23</v>
      </c>
      <c r="C53" s="32" t="s">
        <v>161</v>
      </c>
      <c r="D53" s="32" t="s">
        <v>9</v>
      </c>
      <c r="E53" s="32" t="s">
        <v>155</v>
      </c>
      <c r="F53" s="32" t="s">
        <v>139</v>
      </c>
      <c r="G53" s="6" t="str">
        <f>VLOOKUP($C53,'Eredmény kód szerint'!$A$1:$G$111,2,0)</f>
        <v>X</v>
      </c>
      <c r="H53" s="6">
        <f>VLOOKUP($C53,'Eredmény kód szerint'!$A$1:$G$111,3,0)</f>
        <v>9</v>
      </c>
      <c r="I53" s="6">
        <f>VLOOKUP($C53,'Eredmény kód szerint'!$A$1:$G$111,4,0)</f>
        <v>4</v>
      </c>
      <c r="J53" s="6">
        <f>VLOOKUP($C53,'Eredmény kód szerint'!$A$1:$G$111,5,0)</f>
        <v>18</v>
      </c>
      <c r="K53" s="6">
        <f>VLOOKUP($C53,'Eredmény kód szerint'!$A$1:$G$111,6,0)</f>
        <v>15</v>
      </c>
      <c r="L53" s="6">
        <f t="shared" si="3"/>
        <v>46</v>
      </c>
      <c r="M53" s="6">
        <f>SUM(L53:L55)</f>
        <v>69</v>
      </c>
      <c r="N53" s="6">
        <v>14</v>
      </c>
    </row>
    <row r="54" spans="1:14" ht="54" x14ac:dyDescent="0.35">
      <c r="A54" s="46" t="s">
        <v>297</v>
      </c>
      <c r="B54" s="31">
        <f t="shared" si="2"/>
        <v>50</v>
      </c>
      <c r="C54" s="32" t="s">
        <v>211</v>
      </c>
      <c r="D54" s="32" t="s">
        <v>7</v>
      </c>
      <c r="E54" s="32" t="s">
        <v>155</v>
      </c>
      <c r="F54" s="32" t="s">
        <v>139</v>
      </c>
      <c r="G54" s="6">
        <f>VLOOKUP($C54,'Eredmény kód szerint'!$A$1:$G$111,2,0)</f>
        <v>2</v>
      </c>
      <c r="H54" s="6">
        <f>VLOOKUP($C54,'Eredmény kód szerint'!$A$1:$G$111,3,0)</f>
        <v>1</v>
      </c>
      <c r="I54" s="6">
        <f>VLOOKUP($C54,'Eredmény kód szerint'!$A$1:$G$111,4,0)</f>
        <v>0</v>
      </c>
      <c r="J54" s="6">
        <f>VLOOKUP($C54,'Eredmény kód szerint'!$A$1:$G$111,5,0)</f>
        <v>0</v>
      </c>
      <c r="K54" s="6">
        <f>VLOOKUP($C54,'Eredmény kód szerint'!$A$1:$G$111,6,0)</f>
        <v>10</v>
      </c>
      <c r="L54" s="6">
        <f t="shared" si="3"/>
        <v>13</v>
      </c>
      <c r="M54" s="6">
        <v>69</v>
      </c>
      <c r="N54" s="6"/>
    </row>
    <row r="55" spans="1:14" ht="54" x14ac:dyDescent="0.35">
      <c r="A55" s="46" t="s">
        <v>297</v>
      </c>
      <c r="B55" s="31">
        <f t="shared" si="2"/>
        <v>62</v>
      </c>
      <c r="C55" s="32" t="s">
        <v>214</v>
      </c>
      <c r="D55" s="32" t="s">
        <v>8</v>
      </c>
      <c r="E55" s="32" t="s">
        <v>155</v>
      </c>
      <c r="F55" s="32" t="s">
        <v>139</v>
      </c>
      <c r="G55" s="6" t="str">
        <f>VLOOKUP($C55,'Eredmény kód szerint'!$A$1:$G$111,2,0)</f>
        <v>X</v>
      </c>
      <c r="H55" s="6">
        <f>VLOOKUP($C55,'Eredmény kód szerint'!$A$1:$G$111,3,0)</f>
        <v>2</v>
      </c>
      <c r="I55" s="6">
        <f>VLOOKUP($C55,'Eredmény kód szerint'!$A$1:$G$111,4,0)</f>
        <v>8</v>
      </c>
      <c r="J55" s="6" t="str">
        <f>VLOOKUP($C55,'Eredmény kód szerint'!$A$1:$G$111,5,0)</f>
        <v>X</v>
      </c>
      <c r="K55" s="6">
        <f>VLOOKUP($C55,'Eredmény kód szerint'!$A$1:$G$111,6,0)</f>
        <v>0</v>
      </c>
      <c r="L55" s="6">
        <f t="shared" si="3"/>
        <v>10</v>
      </c>
      <c r="M55" s="6">
        <v>69</v>
      </c>
      <c r="N55" s="6"/>
    </row>
    <row r="56" spans="1:14" ht="54" x14ac:dyDescent="0.35">
      <c r="A56" s="46" t="s">
        <v>297</v>
      </c>
      <c r="B56" s="31">
        <f t="shared" si="2"/>
        <v>91</v>
      </c>
      <c r="C56" s="32" t="s">
        <v>174</v>
      </c>
      <c r="D56" s="32" t="s">
        <v>10</v>
      </c>
      <c r="E56" s="32" t="s">
        <v>155</v>
      </c>
      <c r="F56" s="32" t="s">
        <v>139</v>
      </c>
      <c r="G56" s="6" t="str">
        <f>VLOOKUP($C56,'Eredmény kód szerint'!$A$1:$G$111,2,0)</f>
        <v>X</v>
      </c>
      <c r="H56" s="6" t="str">
        <f>VLOOKUP($C56,'Eredmény kód szerint'!$A$1:$G$111,3,0)</f>
        <v>X</v>
      </c>
      <c r="I56" s="6">
        <f>VLOOKUP($C56,'Eredmény kód szerint'!$A$1:$G$111,4,0)</f>
        <v>3</v>
      </c>
      <c r="J56" s="6">
        <f>VLOOKUP($C56,'Eredmény kód szerint'!$A$1:$G$111,5,0)</f>
        <v>1</v>
      </c>
      <c r="K56" s="6">
        <f>VLOOKUP($C56,'Eredmény kód szerint'!$A$1:$G$111,6,0)</f>
        <v>0</v>
      </c>
      <c r="L56" s="6">
        <f t="shared" si="3"/>
        <v>4</v>
      </c>
      <c r="M56" s="6">
        <v>69</v>
      </c>
      <c r="N56" s="6"/>
    </row>
    <row r="57" spans="1:14" ht="36" x14ac:dyDescent="0.35">
      <c r="A57" s="46" t="s">
        <v>298</v>
      </c>
      <c r="B57" s="31">
        <f t="shared" si="2"/>
        <v>27</v>
      </c>
      <c r="C57" s="32" t="s">
        <v>184</v>
      </c>
      <c r="D57" s="32" t="s">
        <v>94</v>
      </c>
      <c r="E57" s="32" t="s">
        <v>92</v>
      </c>
      <c r="F57" s="32" t="s">
        <v>93</v>
      </c>
      <c r="G57" s="6">
        <f>VLOOKUP($C57,'Eredmény kód szerint'!$A$1:$G$111,2,0)</f>
        <v>2</v>
      </c>
      <c r="H57" s="6">
        <f>VLOOKUP($C57,'Eredmény kód szerint'!$A$1:$G$111,3,0)</f>
        <v>10</v>
      </c>
      <c r="I57" s="6">
        <f>VLOOKUP($C57,'Eredmény kód szerint'!$A$1:$G$111,4,0)</f>
        <v>12</v>
      </c>
      <c r="J57" s="6">
        <f>VLOOKUP($C57,'Eredmény kód szerint'!$A$1:$G$111,5,0)</f>
        <v>7</v>
      </c>
      <c r="K57" s="6">
        <f>VLOOKUP($C57,'Eredmény kód szerint'!$A$1:$G$111,6,0)</f>
        <v>8</v>
      </c>
      <c r="L57" s="6">
        <f t="shared" si="3"/>
        <v>39</v>
      </c>
      <c r="M57" s="6">
        <f>SUM(L57:L59)</f>
        <v>56</v>
      </c>
      <c r="N57" s="6">
        <v>15</v>
      </c>
    </row>
    <row r="58" spans="1:14" ht="36" x14ac:dyDescent="0.35">
      <c r="A58" s="46" t="s">
        <v>298</v>
      </c>
      <c r="B58" s="31">
        <f t="shared" si="2"/>
        <v>56</v>
      </c>
      <c r="C58" s="31" t="s">
        <v>172</v>
      </c>
      <c r="D58" s="31" t="s">
        <v>96</v>
      </c>
      <c r="E58" s="32" t="s">
        <v>92</v>
      </c>
      <c r="F58" s="32" t="s">
        <v>93</v>
      </c>
      <c r="G58" s="6">
        <f>VLOOKUP($C58,'Eredmény kód szerint'!$A$1:$G$111,2,0)</f>
        <v>2</v>
      </c>
      <c r="H58" s="6">
        <f>VLOOKUP($C58,'Eredmény kód szerint'!$A$1:$G$111,3,0)</f>
        <v>3</v>
      </c>
      <c r="I58" s="6">
        <f>VLOOKUP($C58,'Eredmény kód szerint'!$A$1:$G$111,4,0)</f>
        <v>1</v>
      </c>
      <c r="J58" s="6">
        <f>VLOOKUP($C58,'Eredmény kód szerint'!$A$1:$G$111,5,0)</f>
        <v>1</v>
      </c>
      <c r="K58" s="6">
        <f>VLOOKUP($C58,'Eredmény kód szerint'!$A$1:$G$111,6,0)</f>
        <v>4</v>
      </c>
      <c r="L58" s="6">
        <f t="shared" si="3"/>
        <v>11</v>
      </c>
      <c r="M58" s="6">
        <v>56</v>
      </c>
      <c r="N58" s="6"/>
    </row>
    <row r="59" spans="1:14" ht="36" x14ac:dyDescent="0.35">
      <c r="A59" s="46" t="s">
        <v>298</v>
      </c>
      <c r="B59" s="31">
        <f t="shared" si="2"/>
        <v>80</v>
      </c>
      <c r="C59" s="31" t="s">
        <v>243</v>
      </c>
      <c r="D59" s="31" t="s">
        <v>97</v>
      </c>
      <c r="E59" s="32" t="s">
        <v>92</v>
      </c>
      <c r="F59" s="32" t="s">
        <v>93</v>
      </c>
      <c r="G59" s="6">
        <f>VLOOKUP($C59,'Eredmény kód szerint'!$A$1:$G$111,2,0)</f>
        <v>2</v>
      </c>
      <c r="H59" s="6">
        <f>VLOOKUP($C59,'Eredmény kód szerint'!$A$1:$G$111,3,0)</f>
        <v>0</v>
      </c>
      <c r="I59" s="6">
        <f>VLOOKUP($C59,'Eredmény kód szerint'!$A$1:$G$111,4,0)</f>
        <v>3</v>
      </c>
      <c r="J59" s="6">
        <f>VLOOKUP($C59,'Eredmény kód szerint'!$A$1:$G$111,5,0)</f>
        <v>0</v>
      </c>
      <c r="K59" s="6">
        <f>VLOOKUP($C59,'Eredmény kód szerint'!$A$1:$G$111,6,0)</f>
        <v>1</v>
      </c>
      <c r="L59" s="6">
        <f t="shared" si="3"/>
        <v>6</v>
      </c>
      <c r="M59" s="6">
        <v>56</v>
      </c>
      <c r="N59" s="6"/>
    </row>
    <row r="60" spans="1:14" ht="36" x14ac:dyDescent="0.35">
      <c r="A60" s="46" t="s">
        <v>298</v>
      </c>
      <c r="B60" s="31">
        <f t="shared" si="2"/>
        <v>87</v>
      </c>
      <c r="C60" s="31" t="s">
        <v>244</v>
      </c>
      <c r="D60" s="31" t="s">
        <v>95</v>
      </c>
      <c r="E60" s="32" t="s">
        <v>92</v>
      </c>
      <c r="F60" s="32" t="s">
        <v>93</v>
      </c>
      <c r="G60" s="6">
        <f>VLOOKUP($C60,'Eredmény kód szerint'!$A$1:$G$111,2,0)</f>
        <v>0</v>
      </c>
      <c r="H60" s="6">
        <f>VLOOKUP($C60,'Eredmény kód szerint'!$A$1:$G$111,3,0)</f>
        <v>2</v>
      </c>
      <c r="I60" s="6">
        <f>VLOOKUP($C60,'Eredmény kód szerint'!$A$1:$G$111,4,0)</f>
        <v>3</v>
      </c>
      <c r="J60" s="6">
        <f>VLOOKUP($C60,'Eredmény kód szerint'!$A$1:$G$111,5,0)</f>
        <v>0</v>
      </c>
      <c r="K60" s="6">
        <f>VLOOKUP($C60,'Eredmény kód szerint'!$A$1:$G$111,6,0)</f>
        <v>0</v>
      </c>
      <c r="L60" s="6">
        <f t="shared" si="3"/>
        <v>5</v>
      </c>
      <c r="M60" s="6">
        <v>56</v>
      </c>
      <c r="N60" s="6"/>
    </row>
    <row r="61" spans="1:14" x14ac:dyDescent="0.35">
      <c r="A61" s="46" t="s">
        <v>298</v>
      </c>
      <c r="B61" s="31">
        <f t="shared" ref="B61:B89" si="4">RANK(L61,$L$2:$L$113)</f>
        <v>38</v>
      </c>
      <c r="C61" s="31" t="s">
        <v>249</v>
      </c>
      <c r="D61" s="31" t="s">
        <v>51</v>
      </c>
      <c r="E61" s="32" t="s">
        <v>48</v>
      </c>
      <c r="F61" s="32" t="s">
        <v>49</v>
      </c>
      <c r="G61" s="6">
        <f>VLOOKUP($C61,'Eredmény kód szerint'!$A$1:$G$111,2,0)</f>
        <v>4</v>
      </c>
      <c r="H61" s="6">
        <f>VLOOKUP($C61,'Eredmény kód szerint'!$A$1:$G$111,3,0)</f>
        <v>8</v>
      </c>
      <c r="I61" s="6">
        <f>VLOOKUP($C61,'Eredmény kód szerint'!$A$1:$G$111,4,0)</f>
        <v>1</v>
      </c>
      <c r="J61" s="6">
        <f>VLOOKUP($C61,'Eredmény kód szerint'!$A$1:$G$111,5,0)</f>
        <v>7</v>
      </c>
      <c r="K61" s="6">
        <f>VLOOKUP($C61,'Eredmény kód szerint'!$A$1:$G$111,6,0)</f>
        <v>5</v>
      </c>
      <c r="L61" s="6">
        <f t="shared" ref="L61:L89" si="5">SUM(G61:K61)</f>
        <v>25</v>
      </c>
      <c r="M61" s="6">
        <f>SUM(L61:L63)</f>
        <v>45</v>
      </c>
      <c r="N61" s="6"/>
    </row>
    <row r="62" spans="1:14" x14ac:dyDescent="0.35">
      <c r="A62" s="46" t="s">
        <v>299</v>
      </c>
      <c r="B62" s="31">
        <f t="shared" si="4"/>
        <v>56</v>
      </c>
      <c r="C62" s="31" t="s">
        <v>176</v>
      </c>
      <c r="D62" s="31" t="s">
        <v>52</v>
      </c>
      <c r="E62" s="32" t="s">
        <v>48</v>
      </c>
      <c r="F62" s="32" t="s">
        <v>49</v>
      </c>
      <c r="G62" s="6">
        <f>VLOOKUP($C62,'Eredmény kód szerint'!$A$1:$G$111,2,0)</f>
        <v>4</v>
      </c>
      <c r="H62" s="6">
        <f>VLOOKUP($C62,'Eredmény kód szerint'!$A$1:$G$111,3,0)</f>
        <v>4</v>
      </c>
      <c r="I62" s="6">
        <f>VLOOKUP($C62,'Eredmény kód szerint'!$A$1:$G$111,4,0)</f>
        <v>1</v>
      </c>
      <c r="J62" s="6">
        <f>VLOOKUP($C62,'Eredmény kód szerint'!$A$1:$G$111,5,0)</f>
        <v>0</v>
      </c>
      <c r="K62" s="6">
        <f>VLOOKUP($C62,'Eredmény kód szerint'!$A$1:$G$111,6,0)</f>
        <v>2</v>
      </c>
      <c r="L62" s="6">
        <f t="shared" si="5"/>
        <v>11</v>
      </c>
      <c r="M62" s="6">
        <v>45</v>
      </c>
      <c r="N62" s="6">
        <v>16</v>
      </c>
    </row>
    <row r="63" spans="1:14" x14ac:dyDescent="0.35">
      <c r="A63" s="46" t="s">
        <v>299</v>
      </c>
      <c r="B63" s="31">
        <f t="shared" si="4"/>
        <v>67</v>
      </c>
      <c r="C63" s="31" t="s">
        <v>216</v>
      </c>
      <c r="D63" s="31" t="s">
        <v>53</v>
      </c>
      <c r="E63" s="32" t="s">
        <v>48</v>
      </c>
      <c r="F63" s="32" t="s">
        <v>49</v>
      </c>
      <c r="G63" s="6">
        <f>VLOOKUP($C63,'Eredmény kód szerint'!$A$1:$G$111,2,0)</f>
        <v>2</v>
      </c>
      <c r="H63" s="6">
        <f>VLOOKUP($C63,'Eredmény kód szerint'!$A$1:$G$111,3,0)</f>
        <v>4</v>
      </c>
      <c r="I63" s="6">
        <f>VLOOKUP($C63,'Eredmény kód szerint'!$A$1:$G$111,4,0)</f>
        <v>1</v>
      </c>
      <c r="J63" s="6">
        <f>VLOOKUP($C63,'Eredmény kód szerint'!$A$1:$G$111,5,0)</f>
        <v>1</v>
      </c>
      <c r="K63" s="6">
        <f>VLOOKUP($C63,'Eredmény kód szerint'!$A$1:$G$111,6,0)</f>
        <v>1</v>
      </c>
      <c r="L63" s="6">
        <f t="shared" si="5"/>
        <v>9</v>
      </c>
      <c r="M63" s="6">
        <v>45</v>
      </c>
      <c r="N63" s="6"/>
    </row>
    <row r="64" spans="1:14" x14ac:dyDescent="0.35">
      <c r="A64" s="46" t="s">
        <v>299</v>
      </c>
      <c r="B64" s="31">
        <f t="shared" si="4"/>
        <v>91</v>
      </c>
      <c r="C64" s="31" t="s">
        <v>173</v>
      </c>
      <c r="D64" s="31" t="s">
        <v>50</v>
      </c>
      <c r="E64" s="32" t="s">
        <v>48</v>
      </c>
      <c r="F64" s="32" t="s">
        <v>49</v>
      </c>
      <c r="G64" s="6">
        <f>VLOOKUP($C64,'Eredmény kód szerint'!$A$1:$G$111,2,0)</f>
        <v>0</v>
      </c>
      <c r="H64" s="6">
        <f>VLOOKUP($C64,'Eredmény kód szerint'!$A$1:$G$111,3,0)</f>
        <v>0</v>
      </c>
      <c r="I64" s="6">
        <f>VLOOKUP($C64,'Eredmény kód szerint'!$A$1:$G$111,4,0)</f>
        <v>3</v>
      </c>
      <c r="J64" s="6">
        <f>VLOOKUP($C64,'Eredmény kód szerint'!$A$1:$G$111,5,0)</f>
        <v>0</v>
      </c>
      <c r="K64" s="6">
        <f>VLOOKUP($C64,'Eredmény kód szerint'!$A$1:$G$111,6,0)</f>
        <v>1</v>
      </c>
      <c r="L64" s="6">
        <f t="shared" si="5"/>
        <v>4</v>
      </c>
      <c r="M64" s="6">
        <v>45</v>
      </c>
      <c r="N64" s="6"/>
    </row>
    <row r="65" spans="1:14" ht="36" x14ac:dyDescent="0.35">
      <c r="A65" s="46" t="s">
        <v>300</v>
      </c>
      <c r="B65" s="31">
        <f t="shared" si="4"/>
        <v>44</v>
      </c>
      <c r="C65" s="31" t="s">
        <v>196</v>
      </c>
      <c r="D65" s="31" t="s">
        <v>32</v>
      </c>
      <c r="E65" s="32" t="s">
        <v>29</v>
      </c>
      <c r="F65" s="32" t="s">
        <v>30</v>
      </c>
      <c r="G65" s="6">
        <f>VLOOKUP($C65,'Eredmény kód szerint'!$A$1:$G$111,2,0)</f>
        <v>2</v>
      </c>
      <c r="H65" s="6">
        <f>VLOOKUP($C65,'Eredmény kód szerint'!$A$1:$G$111,3,0)</f>
        <v>10</v>
      </c>
      <c r="I65" s="6">
        <f>VLOOKUP($C65,'Eredmény kód szerint'!$A$1:$G$111,4,0)</f>
        <v>1</v>
      </c>
      <c r="J65" s="6">
        <f>VLOOKUP($C65,'Eredmény kód szerint'!$A$1:$G$111,5,0)</f>
        <v>5</v>
      </c>
      <c r="K65" s="6">
        <f>VLOOKUP($C65,'Eredmény kód szerint'!$A$1:$G$111,6,0)</f>
        <v>0</v>
      </c>
      <c r="L65" s="6">
        <f t="shared" si="5"/>
        <v>18</v>
      </c>
      <c r="M65" s="6">
        <f>SUM(L65:L67)</f>
        <v>30</v>
      </c>
      <c r="N65" s="6">
        <v>17</v>
      </c>
    </row>
    <row r="66" spans="1:14" ht="36" x14ac:dyDescent="0.35">
      <c r="A66" s="46" t="s">
        <v>300</v>
      </c>
      <c r="B66" s="31">
        <f t="shared" si="4"/>
        <v>80</v>
      </c>
      <c r="C66" s="31" t="s">
        <v>213</v>
      </c>
      <c r="D66" s="31" t="s">
        <v>34</v>
      </c>
      <c r="E66" s="32" t="s">
        <v>29</v>
      </c>
      <c r="F66" s="32" t="s">
        <v>30</v>
      </c>
      <c r="G66" s="6">
        <f>VLOOKUP($C66,'Eredmény kód szerint'!$A$1:$G$111,2,0)</f>
        <v>2</v>
      </c>
      <c r="H66" s="6">
        <f>VLOOKUP($C66,'Eredmény kód szerint'!$A$1:$G$111,3,0)</f>
        <v>2</v>
      </c>
      <c r="I66" s="6">
        <f>VLOOKUP($C66,'Eredmény kód szerint'!$A$1:$G$111,4,0)</f>
        <v>2</v>
      </c>
      <c r="J66" s="6">
        <f>VLOOKUP($C66,'Eredmény kód szerint'!$A$1:$G$111,5,0)</f>
        <v>0</v>
      </c>
      <c r="K66" s="6">
        <f>VLOOKUP($C66,'Eredmény kód szerint'!$A$1:$G$111,6,0)</f>
        <v>0</v>
      </c>
      <c r="L66" s="6">
        <f t="shared" si="5"/>
        <v>6</v>
      </c>
      <c r="M66" s="6">
        <v>30</v>
      </c>
      <c r="N66" s="6"/>
    </row>
    <row r="67" spans="1:14" ht="36" x14ac:dyDescent="0.35">
      <c r="A67" s="46" t="s">
        <v>300</v>
      </c>
      <c r="B67" s="31">
        <f t="shared" si="4"/>
        <v>80</v>
      </c>
      <c r="C67" s="31" t="s">
        <v>217</v>
      </c>
      <c r="D67" s="31" t="s">
        <v>33</v>
      </c>
      <c r="E67" s="32" t="s">
        <v>29</v>
      </c>
      <c r="F67" s="32" t="s">
        <v>30</v>
      </c>
      <c r="G67" s="6">
        <f>VLOOKUP($C67,'Eredmény kód szerint'!$A$1:$G$111,2,0)</f>
        <v>2</v>
      </c>
      <c r="H67" s="6">
        <f>VLOOKUP($C67,'Eredmény kód szerint'!$A$1:$G$111,3,0)</f>
        <v>2</v>
      </c>
      <c r="I67" s="6">
        <f>VLOOKUP($C67,'Eredmény kód szerint'!$A$1:$G$111,4,0)</f>
        <v>1</v>
      </c>
      <c r="J67" s="6" t="str">
        <f>VLOOKUP($C67,'Eredmény kód szerint'!$A$1:$G$111,5,0)</f>
        <v>X</v>
      </c>
      <c r="K67" s="6">
        <f>VLOOKUP($C67,'Eredmény kód szerint'!$A$1:$G$111,6,0)</f>
        <v>1</v>
      </c>
      <c r="L67" s="6">
        <f t="shared" si="5"/>
        <v>6</v>
      </c>
      <c r="M67" s="6">
        <v>30</v>
      </c>
      <c r="N67" s="6"/>
    </row>
    <row r="68" spans="1:14" ht="36" x14ac:dyDescent="0.35">
      <c r="A68" s="46" t="s">
        <v>300</v>
      </c>
      <c r="B68" s="31">
        <f t="shared" si="4"/>
        <v>87</v>
      </c>
      <c r="C68" s="31" t="s">
        <v>168</v>
      </c>
      <c r="D68" s="31" t="s">
        <v>31</v>
      </c>
      <c r="E68" s="32" t="s">
        <v>29</v>
      </c>
      <c r="F68" s="32" t="s">
        <v>30</v>
      </c>
      <c r="G68" s="6">
        <f>VLOOKUP($C68,'Eredmény kód szerint'!$A$1:$G$111,2,0)</f>
        <v>2</v>
      </c>
      <c r="H68" s="6">
        <f>VLOOKUP($C68,'Eredmény kód szerint'!$A$1:$G$111,3,0)</f>
        <v>2</v>
      </c>
      <c r="I68" s="6">
        <f>VLOOKUP($C68,'Eredmény kód szerint'!$A$1:$G$111,4,0)</f>
        <v>1</v>
      </c>
      <c r="J68" s="6">
        <f>VLOOKUP($C68,'Eredmény kód szerint'!$A$1:$G$111,5,0)</f>
        <v>0</v>
      </c>
      <c r="K68" s="6" t="str">
        <f>VLOOKUP($C68,'Eredmény kód szerint'!$A$1:$G$111,6,0)</f>
        <v>X</v>
      </c>
      <c r="L68" s="6">
        <f t="shared" si="5"/>
        <v>5</v>
      </c>
      <c r="M68" s="6">
        <v>30</v>
      </c>
      <c r="N68" s="6"/>
    </row>
    <row r="69" spans="1:14" ht="36" x14ac:dyDescent="0.35">
      <c r="A69" s="45" t="s">
        <v>301</v>
      </c>
      <c r="B69" s="38">
        <f t="shared" si="4"/>
        <v>46</v>
      </c>
      <c r="C69" s="38" t="s">
        <v>246</v>
      </c>
      <c r="D69" s="38" t="s">
        <v>44</v>
      </c>
      <c r="E69" s="39" t="s">
        <v>16</v>
      </c>
      <c r="F69" s="39" t="s">
        <v>132</v>
      </c>
      <c r="G69" s="38">
        <f>VLOOKUP($C69,'Eredmény kód szerint'!$A$1:$G$111,2,0)</f>
        <v>2</v>
      </c>
      <c r="H69" s="38" t="str">
        <f>VLOOKUP($C69,'Eredmény kód szerint'!$A$1:$G$111,3,0)</f>
        <v>X</v>
      </c>
      <c r="I69" s="38">
        <f>VLOOKUP($C69,'Eredmény kód szerint'!$A$1:$G$111,4,0)</f>
        <v>2</v>
      </c>
      <c r="J69" s="38">
        <f>VLOOKUP($C69,'Eredmény kód szerint'!$A$1:$G$111,5,0)</f>
        <v>1</v>
      </c>
      <c r="K69" s="38">
        <f>VLOOKUP($C69,'Eredmény kód szerint'!$A$1:$G$111,6,0)</f>
        <v>10</v>
      </c>
      <c r="L69" s="38">
        <f t="shared" si="5"/>
        <v>15</v>
      </c>
      <c r="M69" s="38">
        <f>SUM(L69:L71)</f>
        <v>29</v>
      </c>
      <c r="N69" s="38">
        <v>18</v>
      </c>
    </row>
    <row r="70" spans="1:14" ht="36" x14ac:dyDescent="0.35">
      <c r="A70" s="45" t="s">
        <v>301</v>
      </c>
      <c r="B70" s="38">
        <f t="shared" si="4"/>
        <v>70</v>
      </c>
      <c r="C70" s="38" t="s">
        <v>181</v>
      </c>
      <c r="D70" s="38" t="s">
        <v>45</v>
      </c>
      <c r="E70" s="39" t="s">
        <v>16</v>
      </c>
      <c r="F70" s="39" t="s">
        <v>132</v>
      </c>
      <c r="G70" s="38">
        <f>VLOOKUP($C70,'Eredmény kód szerint'!$A$1:$G$111,2,0)</f>
        <v>0</v>
      </c>
      <c r="H70" s="38">
        <f>VLOOKUP($C70,'Eredmény kód szerint'!$A$1:$G$111,3,0)</f>
        <v>5</v>
      </c>
      <c r="I70" s="38">
        <f>VLOOKUP($C70,'Eredmény kód szerint'!$A$1:$G$111,4,0)</f>
        <v>0</v>
      </c>
      <c r="J70" s="38">
        <f>VLOOKUP($C70,'Eredmény kód szerint'!$A$1:$G$111,5,0)</f>
        <v>1</v>
      </c>
      <c r="K70" s="38">
        <f>VLOOKUP($C70,'Eredmény kód szerint'!$A$1:$G$111,6,0)</f>
        <v>2</v>
      </c>
      <c r="L70" s="38">
        <f t="shared" si="5"/>
        <v>8</v>
      </c>
      <c r="M70" s="38">
        <v>29</v>
      </c>
      <c r="N70" s="38"/>
    </row>
    <row r="71" spans="1:14" ht="36" x14ac:dyDescent="0.35">
      <c r="A71" s="45" t="s">
        <v>301</v>
      </c>
      <c r="B71" s="38">
        <f t="shared" si="4"/>
        <v>80</v>
      </c>
      <c r="C71" s="38" t="s">
        <v>180</v>
      </c>
      <c r="D71" s="38" t="s">
        <v>46</v>
      </c>
      <c r="E71" s="39" t="s">
        <v>16</v>
      </c>
      <c r="F71" s="39" t="s">
        <v>132</v>
      </c>
      <c r="G71" s="38">
        <f>VLOOKUP($C71,'Eredmény kód szerint'!$A$1:$G$111,2,0)</f>
        <v>2</v>
      </c>
      <c r="H71" s="38">
        <f>VLOOKUP($C71,'Eredmény kód szerint'!$A$1:$G$111,3,0)</f>
        <v>0</v>
      </c>
      <c r="I71" s="38">
        <f>VLOOKUP($C71,'Eredmény kód szerint'!$A$1:$G$111,4,0)</f>
        <v>3</v>
      </c>
      <c r="J71" s="38">
        <f>VLOOKUP($C71,'Eredmény kód szerint'!$A$1:$G$111,5,0)</f>
        <v>1</v>
      </c>
      <c r="K71" s="38">
        <f>VLOOKUP($C71,'Eredmény kód szerint'!$A$1:$G$111,6,0)</f>
        <v>0</v>
      </c>
      <c r="L71" s="38">
        <f t="shared" si="5"/>
        <v>6</v>
      </c>
      <c r="M71" s="38">
        <v>29</v>
      </c>
      <c r="N71" s="38"/>
    </row>
    <row r="72" spans="1:14" ht="36" x14ac:dyDescent="0.35">
      <c r="A72" s="45" t="s">
        <v>301</v>
      </c>
      <c r="B72" s="38">
        <f t="shared" si="4"/>
        <v>105</v>
      </c>
      <c r="C72" s="38" t="s">
        <v>182</v>
      </c>
      <c r="D72" s="38" t="s">
        <v>47</v>
      </c>
      <c r="E72" s="39" t="s">
        <v>16</v>
      </c>
      <c r="F72" s="39" t="s">
        <v>132</v>
      </c>
      <c r="G72" s="38">
        <f>VLOOKUP($C72,'Eredmény kód szerint'!$A$1:$G$111,2,0)</f>
        <v>0</v>
      </c>
      <c r="H72" s="38">
        <f>VLOOKUP($C72,'Eredmény kód szerint'!$A$1:$G$111,3,0)</f>
        <v>0</v>
      </c>
      <c r="I72" s="38">
        <f>VLOOKUP($C72,'Eredmény kód szerint'!$A$1:$G$111,4,0)</f>
        <v>2</v>
      </c>
      <c r="J72" s="38">
        <f>VLOOKUP($C72,'Eredmény kód szerint'!$A$1:$G$111,5,0)</f>
        <v>0</v>
      </c>
      <c r="K72" s="38">
        <f>VLOOKUP($C72,'Eredmény kód szerint'!$A$1:$G$111,6,0)</f>
        <v>0</v>
      </c>
      <c r="L72" s="38">
        <f t="shared" si="5"/>
        <v>2</v>
      </c>
      <c r="M72" s="38">
        <v>29</v>
      </c>
      <c r="N72" s="38"/>
    </row>
    <row r="73" spans="1:14" x14ac:dyDescent="0.35">
      <c r="A73" s="48" t="s">
        <v>301</v>
      </c>
      <c r="B73" s="40">
        <f t="shared" si="4"/>
        <v>47</v>
      </c>
      <c r="C73" s="40" t="s">
        <v>207</v>
      </c>
      <c r="D73" s="40" t="s">
        <v>128</v>
      </c>
      <c r="E73" s="41" t="s">
        <v>125</v>
      </c>
      <c r="F73" s="41" t="s">
        <v>49</v>
      </c>
      <c r="G73" s="40">
        <f>VLOOKUP($C73,'Eredmény kód szerint'!$A$1:$G$111,2,0)</f>
        <v>4</v>
      </c>
      <c r="H73" s="40">
        <f>VLOOKUP($C73,'Eredmény kód szerint'!$A$1:$G$111,3,0)</f>
        <v>3</v>
      </c>
      <c r="I73" s="40">
        <f>VLOOKUP($C73,'Eredmény kód szerint'!$A$1:$G$111,4,0)</f>
        <v>4</v>
      </c>
      <c r="J73" s="40">
        <f>VLOOKUP($C73,'Eredmény kód szerint'!$A$1:$G$111,5,0)</f>
        <v>1</v>
      </c>
      <c r="K73" s="40">
        <f>VLOOKUP($C73,'Eredmény kód szerint'!$A$1:$G$111,6,0)</f>
        <v>2</v>
      </c>
      <c r="L73" s="40">
        <f t="shared" si="5"/>
        <v>14</v>
      </c>
      <c r="M73" s="40">
        <f>SUM(L73:L75)</f>
        <v>29</v>
      </c>
      <c r="N73" s="40">
        <v>18</v>
      </c>
    </row>
    <row r="74" spans="1:14" x14ac:dyDescent="0.35">
      <c r="A74" s="48" t="s">
        <v>301</v>
      </c>
      <c r="B74" s="40">
        <f t="shared" si="4"/>
        <v>67</v>
      </c>
      <c r="C74" s="40" t="s">
        <v>165</v>
      </c>
      <c r="D74" s="40" t="s">
        <v>127</v>
      </c>
      <c r="E74" s="41" t="s">
        <v>125</v>
      </c>
      <c r="F74" s="41" t="s">
        <v>49</v>
      </c>
      <c r="G74" s="40">
        <f>VLOOKUP($C74,'Eredmény kód szerint'!$A$1:$G$111,2,0)</f>
        <v>2</v>
      </c>
      <c r="H74" s="40">
        <f>VLOOKUP($C74,'Eredmény kód szerint'!$A$1:$G$111,3,0)</f>
        <v>6</v>
      </c>
      <c r="I74" s="40" t="str">
        <f>VLOOKUP($C74,'Eredmény kód szerint'!$A$1:$G$111,4,0)</f>
        <v>X</v>
      </c>
      <c r="J74" s="40">
        <f>VLOOKUP($C74,'Eredmény kód szerint'!$A$1:$G$111,5,0)</f>
        <v>1</v>
      </c>
      <c r="K74" s="40" t="str">
        <f>VLOOKUP($C74,'Eredmény kód szerint'!$A$1:$G$111,6,0)</f>
        <v>X</v>
      </c>
      <c r="L74" s="40">
        <f t="shared" si="5"/>
        <v>9</v>
      </c>
      <c r="M74" s="40">
        <v>29</v>
      </c>
      <c r="N74" s="40"/>
    </row>
    <row r="75" spans="1:14" x14ac:dyDescent="0.35">
      <c r="A75" s="48" t="s">
        <v>301</v>
      </c>
      <c r="B75" s="40">
        <f t="shared" si="4"/>
        <v>80</v>
      </c>
      <c r="C75" s="40" t="s">
        <v>259</v>
      </c>
      <c r="D75" s="40" t="s">
        <v>129</v>
      </c>
      <c r="E75" s="41" t="s">
        <v>125</v>
      </c>
      <c r="F75" s="41" t="s">
        <v>49</v>
      </c>
      <c r="G75" s="40">
        <f>VLOOKUP($C75,'Eredmény kód szerint'!$A$1:$G$111,2,0)</f>
        <v>2</v>
      </c>
      <c r="H75" s="40">
        <f>VLOOKUP($C75,'Eredmény kód szerint'!$A$1:$G$111,3,0)</f>
        <v>0</v>
      </c>
      <c r="I75" s="40">
        <f>VLOOKUP($C75,'Eredmény kód szerint'!$A$1:$G$111,4,0)</f>
        <v>4</v>
      </c>
      <c r="J75" s="40">
        <f>VLOOKUP($C75,'Eredmény kód szerint'!$A$1:$G$111,5,0)</f>
        <v>0</v>
      </c>
      <c r="K75" s="40">
        <f>VLOOKUP($C75,'Eredmény kód szerint'!$A$1:$G$111,6,0)</f>
        <v>0</v>
      </c>
      <c r="L75" s="40">
        <f t="shared" si="5"/>
        <v>6</v>
      </c>
      <c r="M75" s="40">
        <v>29</v>
      </c>
      <c r="N75" s="40"/>
    </row>
    <row r="76" spans="1:14" x14ac:dyDescent="0.35">
      <c r="A76" s="48" t="s">
        <v>301</v>
      </c>
      <c r="B76" s="40">
        <f t="shared" si="4"/>
        <v>105</v>
      </c>
      <c r="C76" s="40" t="s">
        <v>255</v>
      </c>
      <c r="D76" s="40" t="s">
        <v>126</v>
      </c>
      <c r="E76" s="41" t="s">
        <v>125</v>
      </c>
      <c r="F76" s="41" t="s">
        <v>49</v>
      </c>
      <c r="G76" s="40">
        <f>VLOOKUP($C76,'Eredmény kód szerint'!$A$1:$G$111,2,0)</f>
        <v>2</v>
      </c>
      <c r="H76" s="40" t="str">
        <f>VLOOKUP($C76,'Eredmény kód szerint'!$A$1:$G$111,3,0)</f>
        <v>X</v>
      </c>
      <c r="I76" s="40" t="str">
        <f>VLOOKUP($C76,'Eredmény kód szerint'!$A$1:$G$111,4,0)</f>
        <v>X</v>
      </c>
      <c r="J76" s="40" t="str">
        <f>VLOOKUP($C76,'Eredmény kód szerint'!$A$1:$G$111,5,0)</f>
        <v>X</v>
      </c>
      <c r="K76" s="40" t="str">
        <f>VLOOKUP($C76,'Eredmény kód szerint'!$A$1:$G$111,6,0)</f>
        <v>X</v>
      </c>
      <c r="L76" s="40">
        <f t="shared" si="5"/>
        <v>2</v>
      </c>
      <c r="M76" s="40">
        <v>29</v>
      </c>
      <c r="N76" s="40"/>
    </row>
    <row r="77" spans="1:14" ht="36" x14ac:dyDescent="0.35">
      <c r="A77" s="46" t="s">
        <v>302</v>
      </c>
      <c r="B77" s="31">
        <f t="shared" si="4"/>
        <v>56</v>
      </c>
      <c r="C77" s="31" t="s">
        <v>260</v>
      </c>
      <c r="D77" s="31" t="s">
        <v>59</v>
      </c>
      <c r="E77" s="32" t="s">
        <v>29</v>
      </c>
      <c r="F77" s="32" t="s">
        <v>57</v>
      </c>
      <c r="G77" s="6">
        <f>VLOOKUP($C77,'Eredmény kód szerint'!$A$1:$G$111,2,0)</f>
        <v>2</v>
      </c>
      <c r="H77" s="6">
        <f>VLOOKUP($C77,'Eredmény kód szerint'!$A$1:$G$111,3,0)</f>
        <v>5</v>
      </c>
      <c r="I77" s="6">
        <f>VLOOKUP($C77,'Eredmény kód szerint'!$A$1:$G$111,4,0)</f>
        <v>2</v>
      </c>
      <c r="J77" s="6">
        <f>VLOOKUP($C77,'Eredmény kód szerint'!$A$1:$G$111,5,0)</f>
        <v>1</v>
      </c>
      <c r="K77" s="6">
        <f>VLOOKUP($C77,'Eredmény kód szerint'!$A$1:$G$111,6,0)</f>
        <v>1</v>
      </c>
      <c r="L77" s="6">
        <f t="shared" si="5"/>
        <v>11</v>
      </c>
      <c r="M77" s="6">
        <f>SUM(L77:L79)</f>
        <v>28</v>
      </c>
      <c r="N77" s="6">
        <v>20</v>
      </c>
    </row>
    <row r="78" spans="1:14" ht="36" x14ac:dyDescent="0.35">
      <c r="A78" s="46" t="s">
        <v>302</v>
      </c>
      <c r="B78" s="31">
        <f t="shared" si="4"/>
        <v>62</v>
      </c>
      <c r="C78" s="31" t="s">
        <v>199</v>
      </c>
      <c r="D78" s="31" t="s">
        <v>58</v>
      </c>
      <c r="E78" s="32" t="s">
        <v>29</v>
      </c>
      <c r="F78" s="32" t="s">
        <v>57</v>
      </c>
      <c r="G78" s="6">
        <f>VLOOKUP($C78,'Eredmény kód szerint'!$A$1:$G$111,2,0)</f>
        <v>2</v>
      </c>
      <c r="H78" s="6">
        <f>VLOOKUP($C78,'Eredmény kód szerint'!$A$1:$G$111,3,0)</f>
        <v>5</v>
      </c>
      <c r="I78" s="6">
        <f>VLOOKUP($C78,'Eredmény kód szerint'!$A$1:$G$111,4,0)</f>
        <v>1</v>
      </c>
      <c r="J78" s="6">
        <f>VLOOKUP($C78,'Eredmény kód szerint'!$A$1:$G$111,5,0)</f>
        <v>1</v>
      </c>
      <c r="K78" s="6">
        <f>VLOOKUP($C78,'Eredmény kód szerint'!$A$1:$G$111,6,0)</f>
        <v>1</v>
      </c>
      <c r="L78" s="6">
        <f t="shared" si="5"/>
        <v>10</v>
      </c>
      <c r="M78" s="6">
        <v>28</v>
      </c>
      <c r="N78" s="6"/>
    </row>
    <row r="79" spans="1:14" ht="36" x14ac:dyDescent="0.35">
      <c r="A79" s="46" t="s">
        <v>302</v>
      </c>
      <c r="B79" s="31">
        <f t="shared" si="4"/>
        <v>74</v>
      </c>
      <c r="C79" s="31" t="s">
        <v>152</v>
      </c>
      <c r="D79" s="31" t="s">
        <v>60</v>
      </c>
      <c r="E79" s="32" t="s">
        <v>29</v>
      </c>
      <c r="F79" s="32" t="s">
        <v>57</v>
      </c>
      <c r="G79" s="6">
        <f>VLOOKUP($C79,'Eredmény kód szerint'!$A$1:$G$111,2,0)</f>
        <v>0</v>
      </c>
      <c r="H79" s="6">
        <f>VLOOKUP($C79,'Eredmény kód szerint'!$A$1:$G$111,3,0)</f>
        <v>1</v>
      </c>
      <c r="I79" s="6">
        <f>VLOOKUP($C79,'Eredmény kód szerint'!$A$1:$G$111,4,0)</f>
        <v>4</v>
      </c>
      <c r="J79" s="6">
        <f>VLOOKUP($C79,'Eredmény kód szerint'!$A$1:$G$111,5,0)</f>
        <v>1</v>
      </c>
      <c r="K79" s="6">
        <f>VLOOKUP($C79,'Eredmény kód szerint'!$A$1:$G$111,6,0)</f>
        <v>1</v>
      </c>
      <c r="L79" s="6">
        <f t="shared" si="5"/>
        <v>7</v>
      </c>
      <c r="M79" s="6">
        <v>28</v>
      </c>
      <c r="N79" s="6"/>
    </row>
    <row r="80" spans="1:14" ht="54" x14ac:dyDescent="0.35">
      <c r="A80" s="46" t="s">
        <v>303</v>
      </c>
      <c r="B80" s="31">
        <f t="shared" si="4"/>
        <v>50</v>
      </c>
      <c r="C80" s="31" t="s">
        <v>192</v>
      </c>
      <c r="D80" s="31" t="s">
        <v>99</v>
      </c>
      <c r="E80" s="32" t="s">
        <v>29</v>
      </c>
      <c r="F80" s="32" t="s">
        <v>98</v>
      </c>
      <c r="G80" s="6">
        <f>VLOOKUP($C80,'Eredmény kód szerint'!$A$1:$G$111,2,0)</f>
        <v>2</v>
      </c>
      <c r="H80" s="6">
        <f>VLOOKUP($C80,'Eredmény kód szerint'!$A$1:$G$111,3,0)</f>
        <v>8</v>
      </c>
      <c r="I80" s="6">
        <f>VLOOKUP($C80,'Eredmény kód szerint'!$A$1:$G$111,4,0)</f>
        <v>2</v>
      </c>
      <c r="J80" s="6">
        <f>VLOOKUP($C80,'Eredmény kód szerint'!$A$1:$G$111,5,0)</f>
        <v>1</v>
      </c>
      <c r="K80" s="6">
        <f>VLOOKUP($C80,'Eredmény kód szerint'!$A$1:$G$111,6,0)</f>
        <v>0</v>
      </c>
      <c r="L80" s="6">
        <f t="shared" si="5"/>
        <v>13</v>
      </c>
      <c r="M80" s="6">
        <f>SUM(L80:L82)</f>
        <v>27</v>
      </c>
      <c r="N80" s="6">
        <v>21</v>
      </c>
    </row>
    <row r="81" spans="1:14" ht="54" x14ac:dyDescent="0.35">
      <c r="A81" s="46" t="s">
        <v>303</v>
      </c>
      <c r="B81" s="31">
        <f t="shared" si="4"/>
        <v>62</v>
      </c>
      <c r="C81" s="31" t="s">
        <v>248</v>
      </c>
      <c r="D81" s="31" t="s">
        <v>101</v>
      </c>
      <c r="E81" s="32" t="s">
        <v>29</v>
      </c>
      <c r="F81" s="32" t="s">
        <v>98</v>
      </c>
      <c r="G81" s="6">
        <f>VLOOKUP($C81,'Eredmény kód szerint'!$A$1:$G$111,2,0)</f>
        <v>4</v>
      </c>
      <c r="H81" s="6">
        <f>VLOOKUP($C81,'Eredmény kód szerint'!$A$1:$G$111,3,0)</f>
        <v>2</v>
      </c>
      <c r="I81" s="6">
        <f>VLOOKUP($C81,'Eredmény kód szerint'!$A$1:$G$111,4,0)</f>
        <v>3</v>
      </c>
      <c r="J81" s="6">
        <f>VLOOKUP($C81,'Eredmény kód szerint'!$A$1:$G$111,5,0)</f>
        <v>1</v>
      </c>
      <c r="K81" s="6">
        <f>VLOOKUP($C81,'Eredmény kód szerint'!$A$1:$G$111,6,0)</f>
        <v>0</v>
      </c>
      <c r="L81" s="6">
        <f t="shared" si="5"/>
        <v>10</v>
      </c>
      <c r="M81" s="6">
        <v>27</v>
      </c>
      <c r="N81" s="6"/>
    </row>
    <row r="82" spans="1:14" ht="54" x14ac:dyDescent="0.35">
      <c r="A82" s="46" t="s">
        <v>303</v>
      </c>
      <c r="B82" s="31">
        <f t="shared" si="4"/>
        <v>91</v>
      </c>
      <c r="C82" s="31" t="s">
        <v>201</v>
      </c>
      <c r="D82" s="31" t="s">
        <v>100</v>
      </c>
      <c r="E82" s="32" t="s">
        <v>29</v>
      </c>
      <c r="F82" s="32" t="s">
        <v>98</v>
      </c>
      <c r="G82" s="6">
        <f>VLOOKUP($C82,'Eredmény kód szerint'!$A$1:$G$111,2,0)</f>
        <v>2</v>
      </c>
      <c r="H82" s="6">
        <f>VLOOKUP($C82,'Eredmény kód szerint'!$A$1:$G$111,3,0)</f>
        <v>0</v>
      </c>
      <c r="I82" s="6">
        <f>VLOOKUP($C82,'Eredmény kód szerint'!$A$1:$G$111,4,0)</f>
        <v>2</v>
      </c>
      <c r="J82" s="6">
        <f>VLOOKUP($C82,'Eredmény kód szerint'!$A$1:$G$111,5,0)</f>
        <v>0</v>
      </c>
      <c r="K82" s="6">
        <f>VLOOKUP($C82,'Eredmény kód szerint'!$A$1:$G$111,6,0)</f>
        <v>0</v>
      </c>
      <c r="L82" s="6">
        <f t="shared" si="5"/>
        <v>4</v>
      </c>
      <c r="M82" s="6">
        <v>27</v>
      </c>
      <c r="N82" s="6"/>
    </row>
    <row r="83" spans="1:14" ht="36" x14ac:dyDescent="0.35">
      <c r="A83" s="46" t="s">
        <v>304</v>
      </c>
      <c r="B83" s="31">
        <f t="shared" si="4"/>
        <v>91</v>
      </c>
      <c r="C83" s="31" t="s">
        <v>253</v>
      </c>
      <c r="D83" s="31" t="s">
        <v>21</v>
      </c>
      <c r="E83" s="32" t="s">
        <v>16</v>
      </c>
      <c r="F83" s="32" t="s">
        <v>275</v>
      </c>
      <c r="G83" s="6">
        <f>VLOOKUP($C83,'Eredmény kód szerint'!$A$1:$G$111,2,0)</f>
        <v>1</v>
      </c>
      <c r="H83" s="6">
        <f>VLOOKUP($C83,'Eredmény kód szerint'!$A$1:$G$111,3,0)</f>
        <v>1</v>
      </c>
      <c r="I83" s="6">
        <f>VLOOKUP($C83,'Eredmény kód szerint'!$A$1:$G$111,4,0)</f>
        <v>2</v>
      </c>
      <c r="J83" s="6" t="str">
        <f>VLOOKUP($C83,'Eredmény kód szerint'!$A$1:$G$111,5,0)</f>
        <v>X</v>
      </c>
      <c r="K83" s="6">
        <f>VLOOKUP($C83,'Eredmény kód szerint'!$A$1:$G$111,6,0)</f>
        <v>0</v>
      </c>
      <c r="L83" s="6">
        <f t="shared" si="5"/>
        <v>4</v>
      </c>
      <c r="M83" s="6">
        <f>SUM(L84:L86)</f>
        <v>26</v>
      </c>
      <c r="N83" s="6">
        <v>22</v>
      </c>
    </row>
    <row r="84" spans="1:14" ht="36" x14ac:dyDescent="0.35">
      <c r="A84" s="46" t="s">
        <v>304</v>
      </c>
      <c r="B84" s="31">
        <f t="shared" si="4"/>
        <v>50</v>
      </c>
      <c r="C84" s="31" t="s">
        <v>186</v>
      </c>
      <c r="D84" s="31" t="s">
        <v>18</v>
      </c>
      <c r="E84" s="32" t="s">
        <v>16</v>
      </c>
      <c r="F84" s="32" t="s">
        <v>275</v>
      </c>
      <c r="G84" s="6">
        <f>VLOOKUP($C84,'Eredmény kód szerint'!$A$1:$G$111,2,0)</f>
        <v>4</v>
      </c>
      <c r="H84" s="6">
        <f>VLOOKUP($C84,'Eredmény kód szerint'!$A$1:$G$111,3,0)</f>
        <v>6</v>
      </c>
      <c r="I84" s="6">
        <f>VLOOKUP($C84,'Eredmény kód szerint'!$A$1:$G$111,4,0)</f>
        <v>2</v>
      </c>
      <c r="J84" s="6">
        <f>VLOOKUP($C84,'Eredmény kód szerint'!$A$1:$G$111,5,0)</f>
        <v>0</v>
      </c>
      <c r="K84" s="6">
        <f>VLOOKUP($C84,'Eredmény kód szerint'!$A$1:$G$111,6,0)</f>
        <v>1</v>
      </c>
      <c r="L84" s="6">
        <f t="shared" si="5"/>
        <v>13</v>
      </c>
      <c r="M84" s="6">
        <v>26</v>
      </c>
      <c r="N84" s="6"/>
    </row>
    <row r="85" spans="1:14" ht="36" x14ac:dyDescent="0.35">
      <c r="A85" s="46" t="s">
        <v>304</v>
      </c>
      <c r="B85" s="31">
        <f t="shared" si="4"/>
        <v>74</v>
      </c>
      <c r="C85" s="31" t="s">
        <v>189</v>
      </c>
      <c r="D85" s="31" t="s">
        <v>19</v>
      </c>
      <c r="E85" s="32" t="s">
        <v>16</v>
      </c>
      <c r="F85" s="32" t="s">
        <v>275</v>
      </c>
      <c r="G85" s="6">
        <f>VLOOKUP($C85,'Eredmény kód szerint'!$A$1:$G$111,2,0)</f>
        <v>2</v>
      </c>
      <c r="H85" s="6">
        <f>VLOOKUP($C85,'Eredmény kód szerint'!$A$1:$G$111,3,0)</f>
        <v>3</v>
      </c>
      <c r="I85" s="6">
        <f>VLOOKUP($C85,'Eredmény kód szerint'!$A$1:$G$111,4,0)</f>
        <v>2</v>
      </c>
      <c r="J85" s="6">
        <f>VLOOKUP($C85,'Eredmény kód szerint'!$A$1:$G$111,5,0)</f>
        <v>0</v>
      </c>
      <c r="K85" s="6">
        <f>VLOOKUP($C85,'Eredmény kód szerint'!$A$1:$G$111,6,0)</f>
        <v>0</v>
      </c>
      <c r="L85" s="6">
        <f t="shared" si="5"/>
        <v>7</v>
      </c>
      <c r="M85" s="6">
        <v>26</v>
      </c>
      <c r="N85" s="6"/>
    </row>
    <row r="86" spans="1:14" ht="36" x14ac:dyDescent="0.35">
      <c r="A86" s="46" t="s">
        <v>304</v>
      </c>
      <c r="B86" s="31">
        <f t="shared" si="4"/>
        <v>80</v>
      </c>
      <c r="C86" s="31" t="s">
        <v>187</v>
      </c>
      <c r="D86" s="31" t="s">
        <v>20</v>
      </c>
      <c r="E86" s="32" t="s">
        <v>16</v>
      </c>
      <c r="F86" s="32" t="s">
        <v>275</v>
      </c>
      <c r="G86" s="6">
        <f>VLOOKUP($C86,'Eredmény kód szerint'!$A$1:$G$111,2,0)</f>
        <v>0</v>
      </c>
      <c r="H86" s="6">
        <f>VLOOKUP($C86,'Eredmény kód szerint'!$A$1:$G$111,3,0)</f>
        <v>2</v>
      </c>
      <c r="I86" s="6">
        <f>VLOOKUP($C86,'Eredmény kód szerint'!$A$1:$G$111,4,0)</f>
        <v>3</v>
      </c>
      <c r="J86" s="6">
        <f>VLOOKUP($C86,'Eredmény kód szerint'!$A$1:$G$111,5,0)</f>
        <v>1</v>
      </c>
      <c r="K86" s="6">
        <f>VLOOKUP($C86,'Eredmény kód szerint'!$A$1:$G$111,6,0)</f>
        <v>0</v>
      </c>
      <c r="L86" s="6">
        <f t="shared" si="5"/>
        <v>6</v>
      </c>
      <c r="M86" s="6">
        <v>26</v>
      </c>
      <c r="N86" s="6"/>
    </row>
    <row r="87" spans="1:14" ht="36" x14ac:dyDescent="0.35">
      <c r="A87" s="46" t="s">
        <v>305</v>
      </c>
      <c r="B87" s="31">
        <f t="shared" si="4"/>
        <v>62</v>
      </c>
      <c r="C87" s="32" t="s">
        <v>188</v>
      </c>
      <c r="D87" s="32" t="s">
        <v>135</v>
      </c>
      <c r="E87" s="32" t="s">
        <v>11</v>
      </c>
      <c r="F87" s="32" t="s">
        <v>134</v>
      </c>
      <c r="G87" s="6">
        <f>VLOOKUP($C87,'Eredmény kód szerint'!$A$1:$G$111,2,0)</f>
        <v>2</v>
      </c>
      <c r="H87" s="6">
        <f>VLOOKUP($C87,'Eredmény kód szerint'!$A$1:$G$111,3,0)</f>
        <v>5</v>
      </c>
      <c r="I87" s="6">
        <f>VLOOKUP($C87,'Eredmény kód szerint'!$A$1:$G$111,4,0)</f>
        <v>2</v>
      </c>
      <c r="J87" s="6">
        <f>VLOOKUP($C87,'Eredmény kód szerint'!$A$1:$G$111,5,0)</f>
        <v>1</v>
      </c>
      <c r="K87" s="6">
        <f>VLOOKUP($C87,'Eredmény kód szerint'!$A$1:$G$111,6,0)</f>
        <v>0</v>
      </c>
      <c r="L87" s="6">
        <f t="shared" si="5"/>
        <v>10</v>
      </c>
      <c r="M87" s="6">
        <f>SUM(L87:L89)</f>
        <v>22</v>
      </c>
      <c r="N87" s="6">
        <v>23</v>
      </c>
    </row>
    <row r="88" spans="1:14" ht="36" x14ac:dyDescent="0.35">
      <c r="A88" s="46" t="s">
        <v>305</v>
      </c>
      <c r="B88" s="31">
        <f t="shared" si="4"/>
        <v>74</v>
      </c>
      <c r="C88" s="32" t="s">
        <v>164</v>
      </c>
      <c r="D88" s="32" t="s">
        <v>138</v>
      </c>
      <c r="E88" s="32" t="s">
        <v>11</v>
      </c>
      <c r="F88" s="32" t="s">
        <v>134</v>
      </c>
      <c r="G88" s="6">
        <f>VLOOKUP($C88,'Eredmény kód szerint'!$A$1:$G$111,2,0)</f>
        <v>2</v>
      </c>
      <c r="H88" s="6">
        <f>VLOOKUP($C88,'Eredmény kód szerint'!$A$1:$G$111,3,0)</f>
        <v>2</v>
      </c>
      <c r="I88" s="6">
        <f>VLOOKUP($C88,'Eredmény kód szerint'!$A$1:$G$111,4,0)</f>
        <v>2</v>
      </c>
      <c r="J88" s="6">
        <f>VLOOKUP($C88,'Eredmény kód szerint'!$A$1:$G$111,5,0)</f>
        <v>1</v>
      </c>
      <c r="K88" s="6">
        <f>VLOOKUP($C88,'Eredmény kód szerint'!$A$1:$G$111,6,0)</f>
        <v>0</v>
      </c>
      <c r="L88" s="6">
        <f t="shared" si="5"/>
        <v>7</v>
      </c>
      <c r="M88" s="6">
        <v>22</v>
      </c>
      <c r="N88" s="6"/>
    </row>
    <row r="89" spans="1:14" ht="36" x14ac:dyDescent="0.35">
      <c r="A89" s="46" t="s">
        <v>305</v>
      </c>
      <c r="B89" s="31">
        <f t="shared" si="4"/>
        <v>87</v>
      </c>
      <c r="C89" s="32" t="s">
        <v>263</v>
      </c>
      <c r="D89" s="32" t="s">
        <v>136</v>
      </c>
      <c r="E89" s="32" t="s">
        <v>11</v>
      </c>
      <c r="F89" s="32" t="s">
        <v>134</v>
      </c>
      <c r="G89" s="6">
        <f>VLOOKUP($C89,'Eredmény kód szerint'!$A$1:$G$111,2,0)</f>
        <v>0</v>
      </c>
      <c r="H89" s="6">
        <f>VLOOKUP($C89,'Eredmény kód szerint'!$A$1:$G$111,3,0)</f>
        <v>2</v>
      </c>
      <c r="I89" s="6">
        <f>VLOOKUP($C89,'Eredmény kód szerint'!$A$1:$G$111,4,0)</f>
        <v>0</v>
      </c>
      <c r="J89" s="6">
        <f>VLOOKUP($C89,'Eredmény kód szerint'!$A$1:$G$111,5,0)</f>
        <v>1</v>
      </c>
      <c r="K89" s="6">
        <f>VLOOKUP($C89,'Eredmény kód szerint'!$A$1:$G$111,6,0)</f>
        <v>2</v>
      </c>
      <c r="L89" s="6">
        <f t="shared" si="5"/>
        <v>5</v>
      </c>
      <c r="M89" s="6">
        <v>22</v>
      </c>
      <c r="N89" s="6"/>
    </row>
    <row r="90" spans="1:14" ht="36" x14ac:dyDescent="0.35">
      <c r="A90" s="46" t="s">
        <v>305</v>
      </c>
      <c r="B90" s="31"/>
      <c r="C90" s="32"/>
      <c r="D90" s="32" t="s">
        <v>137</v>
      </c>
      <c r="E90" s="32" t="s">
        <v>11</v>
      </c>
      <c r="F90" s="32" t="s">
        <v>134</v>
      </c>
      <c r="G90" s="6"/>
      <c r="H90" s="6"/>
      <c r="I90" s="6"/>
      <c r="J90" s="6"/>
      <c r="K90" s="6"/>
      <c r="L90" s="6"/>
      <c r="M90" s="6">
        <v>22</v>
      </c>
      <c r="N90" s="6"/>
    </row>
    <row r="91" spans="1:14" x14ac:dyDescent="0.35">
      <c r="A91" s="48" t="s">
        <v>306</v>
      </c>
      <c r="B91" s="40">
        <f t="shared" ref="B91:B113" si="6">RANK(L91,$L$2:$L$113)</f>
        <v>62</v>
      </c>
      <c r="C91" s="40" t="s">
        <v>150</v>
      </c>
      <c r="D91" s="40" t="s">
        <v>42</v>
      </c>
      <c r="E91" s="41" t="s">
        <v>146</v>
      </c>
      <c r="F91" s="41" t="s">
        <v>39</v>
      </c>
      <c r="G91" s="40">
        <f>VLOOKUP($C91,'Eredmény kód szerint'!$A$1:$G$111,2,0)</f>
        <v>0</v>
      </c>
      <c r="H91" s="40">
        <f>VLOOKUP($C91,'Eredmény kód szerint'!$A$1:$G$111,3,0)</f>
        <v>0</v>
      </c>
      <c r="I91" s="40">
        <f>VLOOKUP($C91,'Eredmény kód szerint'!$A$1:$G$111,4,0)</f>
        <v>10</v>
      </c>
      <c r="J91" s="40">
        <f>VLOOKUP($C91,'Eredmény kód szerint'!$A$1:$G$111,5,0)</f>
        <v>0</v>
      </c>
      <c r="K91" s="40">
        <f>VLOOKUP($C91,'Eredmény kód szerint'!$A$1:$G$111,6,0)</f>
        <v>0</v>
      </c>
      <c r="L91" s="40">
        <f t="shared" ref="L91:L113" si="7">SUM(G91:K91)</f>
        <v>10</v>
      </c>
      <c r="M91" s="40">
        <f>SUM(L91:L93)</f>
        <v>21</v>
      </c>
      <c r="N91" s="40">
        <v>24</v>
      </c>
    </row>
    <row r="92" spans="1:14" x14ac:dyDescent="0.35">
      <c r="A92" s="48" t="s">
        <v>306</v>
      </c>
      <c r="B92" s="40">
        <f t="shared" si="6"/>
        <v>70</v>
      </c>
      <c r="C92" s="40" t="s">
        <v>197</v>
      </c>
      <c r="D92" s="40" t="s">
        <v>43</v>
      </c>
      <c r="E92" s="41" t="s">
        <v>146</v>
      </c>
      <c r="F92" s="41" t="s">
        <v>39</v>
      </c>
      <c r="G92" s="40">
        <f>VLOOKUP($C92,'Eredmény kód szerint'!$A$1:$G$111,2,0)</f>
        <v>2</v>
      </c>
      <c r="H92" s="40">
        <f>VLOOKUP($C92,'Eredmény kód szerint'!$A$1:$G$111,3,0)</f>
        <v>3</v>
      </c>
      <c r="I92" s="40">
        <f>VLOOKUP($C92,'Eredmény kód szerint'!$A$1:$G$111,4,0)</f>
        <v>2</v>
      </c>
      <c r="J92" s="40">
        <f>VLOOKUP($C92,'Eredmény kód szerint'!$A$1:$G$111,5,0)</f>
        <v>0</v>
      </c>
      <c r="K92" s="40">
        <f>VLOOKUP($C92,'Eredmény kód szerint'!$A$1:$G$111,6,0)</f>
        <v>1</v>
      </c>
      <c r="L92" s="40">
        <f t="shared" si="7"/>
        <v>8</v>
      </c>
      <c r="M92" s="40">
        <v>21</v>
      </c>
      <c r="N92" s="40"/>
    </row>
    <row r="93" spans="1:14" x14ac:dyDescent="0.35">
      <c r="A93" s="48" t="s">
        <v>306</v>
      </c>
      <c r="B93" s="40">
        <f t="shared" si="6"/>
        <v>99</v>
      </c>
      <c r="C93" s="40" t="s">
        <v>252</v>
      </c>
      <c r="D93" s="40" t="s">
        <v>40</v>
      </c>
      <c r="E93" s="41" t="s">
        <v>146</v>
      </c>
      <c r="F93" s="41" t="s">
        <v>39</v>
      </c>
      <c r="G93" s="40">
        <f>VLOOKUP($C93,'Eredmény kód szerint'!$A$1:$G$111,2,0)</f>
        <v>0</v>
      </c>
      <c r="H93" s="40">
        <f>VLOOKUP($C93,'Eredmény kód szerint'!$A$1:$G$111,3,0)</f>
        <v>2</v>
      </c>
      <c r="I93" s="40">
        <f>VLOOKUP($C93,'Eredmény kód szerint'!$A$1:$G$111,4,0)</f>
        <v>1</v>
      </c>
      <c r="J93" s="40">
        <f>VLOOKUP($C93,'Eredmény kód szerint'!$A$1:$G$111,5,0)</f>
        <v>0</v>
      </c>
      <c r="K93" s="40">
        <f>VLOOKUP($C93,'Eredmény kód szerint'!$A$1:$G$111,6,0)</f>
        <v>0</v>
      </c>
      <c r="L93" s="40">
        <f t="shared" si="7"/>
        <v>3</v>
      </c>
      <c r="M93" s="40">
        <v>21</v>
      </c>
      <c r="N93" s="40"/>
    </row>
    <row r="94" spans="1:14" x14ac:dyDescent="0.35">
      <c r="A94" s="48" t="s">
        <v>306</v>
      </c>
      <c r="B94" s="40">
        <f t="shared" si="6"/>
        <v>108</v>
      </c>
      <c r="C94" s="40" t="s">
        <v>151</v>
      </c>
      <c r="D94" s="40" t="s">
        <v>41</v>
      </c>
      <c r="E94" s="41" t="s">
        <v>146</v>
      </c>
      <c r="F94" s="41" t="s">
        <v>39</v>
      </c>
      <c r="G94" s="40">
        <f>VLOOKUP($C94,'Eredmény kód szerint'!$A$1:$G$111,2,0)</f>
        <v>0</v>
      </c>
      <c r="H94" s="40">
        <f>VLOOKUP($C94,'Eredmény kód szerint'!$A$1:$G$111,3,0)</f>
        <v>0</v>
      </c>
      <c r="I94" s="40">
        <f>VLOOKUP($C94,'Eredmény kód szerint'!$A$1:$G$111,4,0)</f>
        <v>1</v>
      </c>
      <c r="J94" s="40" t="str">
        <f>VLOOKUP($C94,'Eredmény kód szerint'!$A$1:$G$111,5,0)</f>
        <v>X</v>
      </c>
      <c r="K94" s="40">
        <f>VLOOKUP($C94,'Eredmény kód szerint'!$A$1:$G$111,6,0)</f>
        <v>0</v>
      </c>
      <c r="L94" s="40">
        <f t="shared" si="7"/>
        <v>1</v>
      </c>
      <c r="M94" s="40">
        <v>21</v>
      </c>
      <c r="N94" s="40"/>
    </row>
    <row r="95" spans="1:14" ht="36" x14ac:dyDescent="0.35">
      <c r="A95" s="45" t="s">
        <v>306</v>
      </c>
      <c r="B95" s="38">
        <f t="shared" si="6"/>
        <v>67</v>
      </c>
      <c r="C95" s="38" t="s">
        <v>178</v>
      </c>
      <c r="D95" s="38" t="s">
        <v>102</v>
      </c>
      <c r="E95" s="39" t="s">
        <v>119</v>
      </c>
      <c r="F95" s="39" t="s">
        <v>133</v>
      </c>
      <c r="G95" s="38">
        <f>VLOOKUP($C95,'Eredmény kód szerint'!$A$1:$G$111,2,0)</f>
        <v>2</v>
      </c>
      <c r="H95" s="38">
        <f>VLOOKUP($C95,'Eredmény kód szerint'!$A$1:$G$111,3,0)</f>
        <v>4</v>
      </c>
      <c r="I95" s="38">
        <f>VLOOKUP($C95,'Eredmény kód szerint'!$A$1:$G$111,4,0)</f>
        <v>2</v>
      </c>
      <c r="J95" s="38">
        <f>VLOOKUP($C95,'Eredmény kód szerint'!$A$1:$G$111,5,0)</f>
        <v>1</v>
      </c>
      <c r="K95" s="38">
        <f>VLOOKUP($C95,'Eredmény kód szerint'!$A$1:$G$111,6,0)</f>
        <v>0</v>
      </c>
      <c r="L95" s="38">
        <f t="shared" si="7"/>
        <v>9</v>
      </c>
      <c r="M95" s="38">
        <f>SUM(L95:L97)</f>
        <v>21</v>
      </c>
      <c r="N95" s="38">
        <v>24</v>
      </c>
    </row>
    <row r="96" spans="1:14" ht="36" x14ac:dyDescent="0.35">
      <c r="A96" s="45" t="s">
        <v>306</v>
      </c>
      <c r="B96" s="38">
        <f t="shared" si="6"/>
        <v>74</v>
      </c>
      <c r="C96" s="38" t="s">
        <v>160</v>
      </c>
      <c r="D96" s="38" t="s">
        <v>266</v>
      </c>
      <c r="E96" s="39" t="s">
        <v>119</v>
      </c>
      <c r="F96" s="39" t="s">
        <v>133</v>
      </c>
      <c r="G96" s="38">
        <f>VLOOKUP($C96,'Eredmény kód szerint'!$A$1:$G$111,2,0)</f>
        <v>0</v>
      </c>
      <c r="H96" s="38">
        <f>VLOOKUP($C96,'Eredmény kód szerint'!$A$1:$G$111,3,0)</f>
        <v>0</v>
      </c>
      <c r="I96" s="38">
        <f>VLOOKUP($C96,'Eredmény kód szerint'!$A$1:$G$111,4,0)</f>
        <v>6</v>
      </c>
      <c r="J96" s="38">
        <f>VLOOKUP($C96,'Eredmény kód szerint'!$A$1:$G$111,5,0)</f>
        <v>1</v>
      </c>
      <c r="K96" s="38">
        <f>VLOOKUP($C96,'Eredmény kód szerint'!$A$1:$G$111,6,0)</f>
        <v>0</v>
      </c>
      <c r="L96" s="38">
        <f t="shared" si="7"/>
        <v>7</v>
      </c>
      <c r="M96" s="38">
        <v>21</v>
      </c>
      <c r="N96" s="38"/>
    </row>
    <row r="97" spans="1:14" ht="36" x14ac:dyDescent="0.35">
      <c r="A97" s="45" t="s">
        <v>306</v>
      </c>
      <c r="B97" s="38">
        <f t="shared" si="6"/>
        <v>87</v>
      </c>
      <c r="C97" s="38" t="s">
        <v>177</v>
      </c>
      <c r="D97" s="38" t="s">
        <v>147</v>
      </c>
      <c r="E97" s="39" t="s">
        <v>119</v>
      </c>
      <c r="F97" s="39" t="s">
        <v>133</v>
      </c>
      <c r="G97" s="38">
        <f>VLOOKUP($C97,'Eredmény kód szerint'!$A$1:$G$111,2,0)</f>
        <v>2</v>
      </c>
      <c r="H97" s="38">
        <f>VLOOKUP($C97,'Eredmény kód szerint'!$A$1:$G$111,3,0)</f>
        <v>0</v>
      </c>
      <c r="I97" s="38">
        <f>VLOOKUP($C97,'Eredmény kód szerint'!$A$1:$G$111,4,0)</f>
        <v>2</v>
      </c>
      <c r="J97" s="38">
        <f>VLOOKUP($C97,'Eredmény kód szerint'!$A$1:$G$111,5,0)</f>
        <v>0</v>
      </c>
      <c r="K97" s="38">
        <f>VLOOKUP($C97,'Eredmény kód szerint'!$A$1:$G$111,6,0)</f>
        <v>1</v>
      </c>
      <c r="L97" s="38">
        <f t="shared" si="7"/>
        <v>5</v>
      </c>
      <c r="M97" s="38">
        <v>21</v>
      </c>
      <c r="N97" s="38"/>
    </row>
    <row r="98" spans="1:14" ht="36" x14ac:dyDescent="0.35">
      <c r="A98" s="45" t="s">
        <v>306</v>
      </c>
      <c r="B98" s="38">
        <f t="shared" si="6"/>
        <v>108</v>
      </c>
      <c r="C98" s="38" t="s">
        <v>228</v>
      </c>
      <c r="D98" s="38" t="s">
        <v>103</v>
      </c>
      <c r="E98" s="39" t="s">
        <v>119</v>
      </c>
      <c r="F98" s="39" t="s">
        <v>133</v>
      </c>
      <c r="G98" s="38">
        <f>VLOOKUP($C98,'Eredmény kód szerint'!$A$1:$G$111,2,0)</f>
        <v>0</v>
      </c>
      <c r="H98" s="38">
        <f>VLOOKUP($C98,'Eredmény kód szerint'!$A$1:$G$111,3,0)</f>
        <v>0</v>
      </c>
      <c r="I98" s="38">
        <f>VLOOKUP($C98,'Eredmény kód szerint'!$A$1:$G$111,4,0)</f>
        <v>1</v>
      </c>
      <c r="J98" s="38">
        <f>VLOOKUP($C98,'Eredmény kód szerint'!$A$1:$G$111,5,0)</f>
        <v>0</v>
      </c>
      <c r="K98" s="38">
        <f>VLOOKUP($C98,'Eredmény kód szerint'!$A$1:$G$111,6,0)</f>
        <v>0</v>
      </c>
      <c r="L98" s="38">
        <f t="shared" si="7"/>
        <v>1</v>
      </c>
      <c r="M98" s="38">
        <v>21</v>
      </c>
      <c r="N98" s="38"/>
    </row>
    <row r="99" spans="1:14" x14ac:dyDescent="0.35">
      <c r="A99" s="46" t="s">
        <v>307</v>
      </c>
      <c r="B99" s="31">
        <f t="shared" si="6"/>
        <v>54</v>
      </c>
      <c r="C99" s="31" t="s">
        <v>227</v>
      </c>
      <c r="D99" s="31" t="s">
        <v>109</v>
      </c>
      <c r="E99" s="32" t="s">
        <v>29</v>
      </c>
      <c r="F99" s="32" t="s">
        <v>157</v>
      </c>
      <c r="G99" s="6">
        <f>VLOOKUP($C99,'Eredmény kód szerint'!$A$1:$G$111,2,0)</f>
        <v>4</v>
      </c>
      <c r="H99" s="6">
        <f>VLOOKUP($C99,'Eredmény kód szerint'!$A$1:$G$111,3,0)</f>
        <v>5</v>
      </c>
      <c r="I99" s="6">
        <f>VLOOKUP($C99,'Eredmény kód szerint'!$A$1:$G$111,4,0)</f>
        <v>1</v>
      </c>
      <c r="J99" s="6">
        <f>VLOOKUP($C99,'Eredmény kód szerint'!$A$1:$G$111,5,0)</f>
        <v>2</v>
      </c>
      <c r="K99" s="6" t="str">
        <f>VLOOKUP($C99,'Eredmény kód szerint'!$A$1:$G$111,6,0)</f>
        <v>X</v>
      </c>
      <c r="L99" s="6">
        <f t="shared" si="7"/>
        <v>12</v>
      </c>
      <c r="M99" s="6">
        <f>SUM(L99:L101)</f>
        <v>19</v>
      </c>
      <c r="N99" s="6">
        <v>25</v>
      </c>
    </row>
    <row r="100" spans="1:14" x14ac:dyDescent="0.35">
      <c r="A100" s="46" t="s">
        <v>307</v>
      </c>
      <c r="B100" s="31">
        <f t="shared" si="6"/>
        <v>91</v>
      </c>
      <c r="C100" s="31" t="s">
        <v>231</v>
      </c>
      <c r="D100" s="31" t="s">
        <v>108</v>
      </c>
      <c r="E100" s="32" t="s">
        <v>29</v>
      </c>
      <c r="F100" s="32" t="s">
        <v>157</v>
      </c>
      <c r="G100" s="6">
        <f>VLOOKUP($C100,'Eredmény kód szerint'!$A$1:$G$111,2,0)</f>
        <v>2</v>
      </c>
      <c r="H100" s="6">
        <f>VLOOKUP($C100,'Eredmény kód szerint'!$A$1:$G$111,3,0)</f>
        <v>0</v>
      </c>
      <c r="I100" s="6">
        <f>VLOOKUP($C100,'Eredmény kód szerint'!$A$1:$G$111,4,0)</f>
        <v>2</v>
      </c>
      <c r="J100" s="6" t="str">
        <f>VLOOKUP($C100,'Eredmény kód szerint'!$A$1:$G$111,5,0)</f>
        <v>X</v>
      </c>
      <c r="K100" s="6">
        <f>VLOOKUP($C100,'Eredmény kód szerint'!$A$1:$G$111,6,0)</f>
        <v>0</v>
      </c>
      <c r="L100" s="6">
        <f t="shared" si="7"/>
        <v>4</v>
      </c>
      <c r="M100" s="6">
        <v>19</v>
      </c>
      <c r="N100" s="6"/>
    </row>
    <row r="101" spans="1:14" x14ac:dyDescent="0.35">
      <c r="A101" s="46" t="s">
        <v>307</v>
      </c>
      <c r="B101" s="31">
        <f t="shared" si="6"/>
        <v>99</v>
      </c>
      <c r="C101" s="31" t="s">
        <v>212</v>
      </c>
      <c r="D101" s="31" t="s">
        <v>144</v>
      </c>
      <c r="E101" s="32" t="s">
        <v>29</v>
      </c>
      <c r="F101" s="32" t="s">
        <v>157</v>
      </c>
      <c r="G101" s="6">
        <f>VLOOKUP($C101,'Eredmény kód szerint'!$A$1:$G$111,2,0)</f>
        <v>0</v>
      </c>
      <c r="H101" s="6">
        <f>VLOOKUP($C101,'Eredmény kód szerint'!$A$1:$G$111,3,0)</f>
        <v>0</v>
      </c>
      <c r="I101" s="6">
        <f>VLOOKUP($C101,'Eredmény kód szerint'!$A$1:$G$111,4,0)</f>
        <v>2</v>
      </c>
      <c r="J101" s="6">
        <f>VLOOKUP($C101,'Eredmény kód szerint'!$A$1:$G$111,5,0)</f>
        <v>1</v>
      </c>
      <c r="K101" s="6">
        <f>VLOOKUP($C101,'Eredmény kód szerint'!$A$1:$G$111,6,0)</f>
        <v>0</v>
      </c>
      <c r="L101" s="6">
        <f t="shared" si="7"/>
        <v>3</v>
      </c>
      <c r="M101" s="6">
        <v>19</v>
      </c>
      <c r="N101" s="6"/>
    </row>
    <row r="102" spans="1:14" x14ac:dyDescent="0.35">
      <c r="A102" s="46" t="s">
        <v>307</v>
      </c>
      <c r="B102" s="31">
        <f t="shared" si="6"/>
        <v>99</v>
      </c>
      <c r="C102" s="31" t="s">
        <v>215</v>
      </c>
      <c r="D102" s="31" t="s">
        <v>110</v>
      </c>
      <c r="E102" s="32" t="s">
        <v>29</v>
      </c>
      <c r="F102" s="32" t="s">
        <v>157</v>
      </c>
      <c r="G102" s="6">
        <f>VLOOKUP($C102,'Eredmény kód szerint'!$A$1:$G$111,2,0)</f>
        <v>2</v>
      </c>
      <c r="H102" s="6">
        <f>VLOOKUP($C102,'Eredmény kód szerint'!$A$1:$G$111,3,0)</f>
        <v>0</v>
      </c>
      <c r="I102" s="6">
        <f>VLOOKUP($C102,'Eredmény kód szerint'!$A$1:$G$111,4,0)</f>
        <v>1</v>
      </c>
      <c r="J102" s="6">
        <f>VLOOKUP($C102,'Eredmény kód szerint'!$A$1:$G$111,5,0)</f>
        <v>0</v>
      </c>
      <c r="K102" s="6">
        <f>VLOOKUP($C102,'Eredmény kód szerint'!$A$1:$G$111,6,0)</f>
        <v>0</v>
      </c>
      <c r="L102" s="6">
        <f t="shared" si="7"/>
        <v>3</v>
      </c>
      <c r="M102" s="6">
        <v>19</v>
      </c>
      <c r="N102" s="6"/>
    </row>
    <row r="103" spans="1:14" ht="36" x14ac:dyDescent="0.35">
      <c r="A103" s="46" t="s">
        <v>308</v>
      </c>
      <c r="B103" s="31">
        <f t="shared" si="6"/>
        <v>47</v>
      </c>
      <c r="C103" s="31" t="s">
        <v>209</v>
      </c>
      <c r="D103" s="31" t="s">
        <v>91</v>
      </c>
      <c r="E103" s="32" t="s">
        <v>29</v>
      </c>
      <c r="F103" s="32" t="s">
        <v>143</v>
      </c>
      <c r="G103" s="6">
        <f>VLOOKUP($C103,'Eredmény kód szerint'!$A$1:$G$111,2,0)</f>
        <v>6</v>
      </c>
      <c r="H103" s="6">
        <f>VLOOKUP($C103,'Eredmény kód szerint'!$A$1:$G$111,3,0)</f>
        <v>2</v>
      </c>
      <c r="I103" s="6">
        <f>VLOOKUP($C103,'Eredmény kód szerint'!$A$1:$G$111,4,0)</f>
        <v>2</v>
      </c>
      <c r="J103" s="6">
        <f>VLOOKUP($C103,'Eredmény kód szerint'!$A$1:$G$111,5,0)</f>
        <v>3</v>
      </c>
      <c r="K103" s="6">
        <f>VLOOKUP($C103,'Eredmény kód szerint'!$A$1:$G$111,6,0)</f>
        <v>1</v>
      </c>
      <c r="L103" s="6">
        <f t="shared" si="7"/>
        <v>14</v>
      </c>
      <c r="M103" s="6">
        <v>14</v>
      </c>
      <c r="N103" s="6">
        <v>26</v>
      </c>
    </row>
    <row r="104" spans="1:14" ht="54" x14ac:dyDescent="0.35">
      <c r="A104" s="46" t="s">
        <v>309</v>
      </c>
      <c r="B104" s="31">
        <f t="shared" si="6"/>
        <v>80</v>
      </c>
      <c r="C104" s="32" t="s">
        <v>245</v>
      </c>
      <c r="D104" s="32" t="s">
        <v>38</v>
      </c>
      <c r="E104" s="32" t="s">
        <v>11</v>
      </c>
      <c r="F104" s="32" t="s">
        <v>130</v>
      </c>
      <c r="G104" s="6">
        <f>VLOOKUP($C104,'Eredmény kód szerint'!$A$1:$G$111,2,0)</f>
        <v>3</v>
      </c>
      <c r="H104" s="6">
        <f>VLOOKUP($C104,'Eredmény kód szerint'!$A$1:$G$111,3,0)</f>
        <v>0</v>
      </c>
      <c r="I104" s="6">
        <f>VLOOKUP($C104,'Eredmény kód szerint'!$A$1:$G$111,4,0)</f>
        <v>2</v>
      </c>
      <c r="J104" s="6">
        <f>VLOOKUP($C104,'Eredmény kód szerint'!$A$1:$G$111,5,0)</f>
        <v>0</v>
      </c>
      <c r="K104" s="6">
        <f>VLOOKUP($C104,'Eredmény kód szerint'!$A$1:$G$111,6,0)</f>
        <v>1</v>
      </c>
      <c r="L104" s="6">
        <f t="shared" si="7"/>
        <v>6</v>
      </c>
      <c r="M104" s="6">
        <f>SUM(L104:L106)</f>
        <v>13</v>
      </c>
      <c r="N104" s="6">
        <v>27</v>
      </c>
    </row>
    <row r="105" spans="1:14" ht="54" x14ac:dyDescent="0.35">
      <c r="A105" s="46" t="s">
        <v>309</v>
      </c>
      <c r="B105" s="31">
        <f t="shared" si="6"/>
        <v>91</v>
      </c>
      <c r="C105" s="32" t="s">
        <v>206</v>
      </c>
      <c r="D105" s="32" t="s">
        <v>36</v>
      </c>
      <c r="E105" s="32" t="s">
        <v>11</v>
      </c>
      <c r="F105" s="32" t="s">
        <v>130</v>
      </c>
      <c r="G105" s="6">
        <f>VLOOKUP($C105,'Eredmény kód szerint'!$A$1:$G$111,2,0)</f>
        <v>1</v>
      </c>
      <c r="H105" s="6">
        <f>VLOOKUP($C105,'Eredmény kód szerint'!$A$1:$G$111,3,0)</f>
        <v>1</v>
      </c>
      <c r="I105" s="6">
        <f>VLOOKUP($C105,'Eredmény kód szerint'!$A$1:$G$111,4,0)</f>
        <v>1</v>
      </c>
      <c r="J105" s="6">
        <f>VLOOKUP($C105,'Eredmény kód szerint'!$A$1:$G$111,5,0)</f>
        <v>1</v>
      </c>
      <c r="K105" s="6">
        <f>VLOOKUP($C105,'Eredmény kód szerint'!$A$1:$G$111,6,0)</f>
        <v>0</v>
      </c>
      <c r="L105" s="6">
        <f t="shared" si="7"/>
        <v>4</v>
      </c>
      <c r="M105" s="6">
        <v>13</v>
      </c>
      <c r="N105" s="6"/>
    </row>
    <row r="106" spans="1:14" ht="54" x14ac:dyDescent="0.35">
      <c r="A106" s="46" t="s">
        <v>309</v>
      </c>
      <c r="B106" s="31">
        <f t="shared" si="6"/>
        <v>99</v>
      </c>
      <c r="C106" s="32" t="s">
        <v>208</v>
      </c>
      <c r="D106" s="32" t="s">
        <v>35</v>
      </c>
      <c r="E106" s="32" t="s">
        <v>11</v>
      </c>
      <c r="F106" s="32" t="s">
        <v>130</v>
      </c>
      <c r="G106" s="6">
        <f>VLOOKUP($C106,'Eredmény kód szerint'!$A$1:$G$111,2,0)</f>
        <v>0</v>
      </c>
      <c r="H106" s="6">
        <f>VLOOKUP($C106,'Eredmény kód szerint'!$A$1:$G$111,3,0)</f>
        <v>0</v>
      </c>
      <c r="I106" s="6">
        <f>VLOOKUP($C106,'Eredmény kód szerint'!$A$1:$G$111,4,0)</f>
        <v>3</v>
      </c>
      <c r="J106" s="6" t="str">
        <f>VLOOKUP($C106,'Eredmény kód szerint'!$A$1:$G$111,5,0)</f>
        <v>X</v>
      </c>
      <c r="K106" s="6">
        <f>VLOOKUP($C106,'Eredmény kód szerint'!$A$1:$G$111,6,0)</f>
        <v>0</v>
      </c>
      <c r="L106" s="6">
        <f t="shared" si="7"/>
        <v>3</v>
      </c>
      <c r="M106" s="6">
        <v>13</v>
      </c>
      <c r="N106" s="6"/>
    </row>
    <row r="107" spans="1:14" ht="54" x14ac:dyDescent="0.35">
      <c r="A107" s="46" t="s">
        <v>309</v>
      </c>
      <c r="B107" s="31">
        <f t="shared" si="6"/>
        <v>108</v>
      </c>
      <c r="C107" s="32" t="s">
        <v>149</v>
      </c>
      <c r="D107" s="32" t="s">
        <v>37</v>
      </c>
      <c r="E107" s="32" t="s">
        <v>11</v>
      </c>
      <c r="F107" s="32" t="s">
        <v>130</v>
      </c>
      <c r="G107" s="6">
        <f>VLOOKUP($C107,'Eredmény kód szerint'!$A$1:$G$111,2,0)</f>
        <v>0</v>
      </c>
      <c r="H107" s="6" t="str">
        <f>VLOOKUP($C107,'Eredmény kód szerint'!$A$1:$G$111,3,0)</f>
        <v>X</v>
      </c>
      <c r="I107" s="6">
        <f>VLOOKUP($C107,'Eredmény kód szerint'!$A$1:$G$111,4,0)</f>
        <v>1</v>
      </c>
      <c r="J107" s="6">
        <f>VLOOKUP($C107,'Eredmény kód szerint'!$A$1:$G$111,5,0)</f>
        <v>0</v>
      </c>
      <c r="K107" s="6">
        <f>VLOOKUP($C107,'Eredmény kód szerint'!$A$1:$G$111,6,0)</f>
        <v>0</v>
      </c>
      <c r="L107" s="6">
        <f t="shared" si="7"/>
        <v>1</v>
      </c>
      <c r="M107" s="6">
        <v>13</v>
      </c>
      <c r="N107" s="6"/>
    </row>
    <row r="108" spans="1:14" x14ac:dyDescent="0.35">
      <c r="A108" s="46" t="s">
        <v>310</v>
      </c>
      <c r="B108" s="31">
        <f t="shared" si="6"/>
        <v>74</v>
      </c>
      <c r="C108" s="31" t="s">
        <v>166</v>
      </c>
      <c r="D108" s="31" t="s">
        <v>27</v>
      </c>
      <c r="E108" s="32" t="s">
        <v>25</v>
      </c>
      <c r="F108" s="31"/>
      <c r="G108" s="6">
        <f>VLOOKUP($C108,'Eredmény kód szerint'!$A$1:$G$111,2,0)</f>
        <v>3</v>
      </c>
      <c r="H108" s="6">
        <f>VLOOKUP($C108,'Eredmény kód szerint'!$A$1:$G$111,3,0)</f>
        <v>1</v>
      </c>
      <c r="I108" s="6">
        <f>VLOOKUP($C108,'Eredmény kód szerint'!$A$1:$G$111,4,0)</f>
        <v>2</v>
      </c>
      <c r="J108" s="6">
        <f>VLOOKUP($C108,'Eredmény kód szerint'!$A$1:$G$111,5,0)</f>
        <v>1</v>
      </c>
      <c r="K108" s="6">
        <f>VLOOKUP($C108,'Eredmény kód szerint'!$A$1:$G$111,6,0)</f>
        <v>0</v>
      </c>
      <c r="L108" s="6">
        <f t="shared" si="7"/>
        <v>7</v>
      </c>
      <c r="M108" s="6">
        <f>SUM(L108:L110)</f>
        <v>12</v>
      </c>
      <c r="N108" s="6">
        <v>28</v>
      </c>
    </row>
    <row r="109" spans="1:14" x14ac:dyDescent="0.35">
      <c r="A109" s="46" t="s">
        <v>310</v>
      </c>
      <c r="B109" s="31">
        <f t="shared" si="6"/>
        <v>99</v>
      </c>
      <c r="C109" s="31" t="s">
        <v>171</v>
      </c>
      <c r="D109" s="31" t="s">
        <v>26</v>
      </c>
      <c r="E109" s="32" t="s">
        <v>25</v>
      </c>
      <c r="F109" s="31"/>
      <c r="G109" s="6">
        <f>VLOOKUP($C109,'Eredmény kód szerint'!$A$1:$G$111,2,0)</f>
        <v>2</v>
      </c>
      <c r="H109" s="6">
        <f>VLOOKUP($C109,'Eredmény kód szerint'!$A$1:$G$111,3,0)</f>
        <v>0</v>
      </c>
      <c r="I109" s="6">
        <f>VLOOKUP($C109,'Eredmény kód szerint'!$A$1:$G$111,4,0)</f>
        <v>1</v>
      </c>
      <c r="J109" s="6">
        <f>VLOOKUP($C109,'Eredmény kód szerint'!$A$1:$G$111,5,0)</f>
        <v>0</v>
      </c>
      <c r="K109" s="6">
        <f>VLOOKUP($C109,'Eredmény kód szerint'!$A$1:$G$111,6,0)</f>
        <v>0</v>
      </c>
      <c r="L109" s="6">
        <f t="shared" si="7"/>
        <v>3</v>
      </c>
      <c r="M109" s="6">
        <v>12</v>
      </c>
      <c r="N109" s="6"/>
    </row>
    <row r="110" spans="1:14" x14ac:dyDescent="0.35">
      <c r="A110" s="46" t="s">
        <v>310</v>
      </c>
      <c r="B110" s="31">
        <f t="shared" si="6"/>
        <v>105</v>
      </c>
      <c r="C110" s="31" t="s">
        <v>218</v>
      </c>
      <c r="D110" s="31" t="s">
        <v>28</v>
      </c>
      <c r="E110" s="32" t="s">
        <v>25</v>
      </c>
      <c r="F110" s="31"/>
      <c r="G110" s="6">
        <f>VLOOKUP($C110,'Eredmény kód szerint'!$A$1:$G$111,2,0)</f>
        <v>0</v>
      </c>
      <c r="H110" s="6" t="str">
        <f>VLOOKUP($C110,'Eredmény kód szerint'!$A$1:$G$111,3,0)</f>
        <v>X</v>
      </c>
      <c r="I110" s="6">
        <f>VLOOKUP($C110,'Eredmény kód szerint'!$A$1:$G$111,4,0)</f>
        <v>1</v>
      </c>
      <c r="J110" s="6">
        <f>VLOOKUP($C110,'Eredmény kód szerint'!$A$1:$G$111,5,0)</f>
        <v>1</v>
      </c>
      <c r="K110" s="6">
        <f>VLOOKUP($C110,'Eredmény kód szerint'!$A$1:$G$111,6,0)</f>
        <v>0</v>
      </c>
      <c r="L110" s="6">
        <f t="shared" si="7"/>
        <v>2</v>
      </c>
      <c r="M110" s="6">
        <v>12</v>
      </c>
      <c r="N110" s="6"/>
    </row>
    <row r="111" spans="1:14" x14ac:dyDescent="0.35">
      <c r="A111" s="46" t="s">
        <v>311</v>
      </c>
      <c r="B111" s="31">
        <f t="shared" si="6"/>
        <v>91</v>
      </c>
      <c r="C111" s="31" t="s">
        <v>167</v>
      </c>
      <c r="D111" s="31" t="s">
        <v>54</v>
      </c>
      <c r="E111" s="32" t="s">
        <v>29</v>
      </c>
      <c r="F111" s="32" t="s">
        <v>276</v>
      </c>
      <c r="G111" s="6">
        <f>VLOOKUP($C111,'Eredmény kód szerint'!$A$1:$G$111,2,0)</f>
        <v>3</v>
      </c>
      <c r="H111" s="6">
        <f>VLOOKUP($C111,'Eredmény kód szerint'!$A$1:$G$111,3,0)</f>
        <v>0</v>
      </c>
      <c r="I111" s="6">
        <f>VLOOKUP($C111,'Eredmény kód szerint'!$A$1:$G$111,4,0)</f>
        <v>1</v>
      </c>
      <c r="J111" s="6">
        <f>VLOOKUP($C111,'Eredmény kód szerint'!$A$1:$G$111,5,0)</f>
        <v>0</v>
      </c>
      <c r="K111" s="6">
        <f>VLOOKUP($C111,'Eredmény kód szerint'!$A$1:$G$111,6,0)</f>
        <v>0</v>
      </c>
      <c r="L111" s="6">
        <f t="shared" si="7"/>
        <v>4</v>
      </c>
      <c r="M111" s="6">
        <f>SUM(L111:L113)</f>
        <v>11</v>
      </c>
      <c r="N111" s="6">
        <v>29</v>
      </c>
    </row>
    <row r="112" spans="1:14" x14ac:dyDescent="0.35">
      <c r="A112" s="46" t="s">
        <v>311</v>
      </c>
      <c r="B112" s="31">
        <f t="shared" si="6"/>
        <v>91</v>
      </c>
      <c r="C112" s="31" t="s">
        <v>170</v>
      </c>
      <c r="D112" s="31" t="s">
        <v>55</v>
      </c>
      <c r="E112" s="32" t="s">
        <v>29</v>
      </c>
      <c r="F112" s="32" t="s">
        <v>276</v>
      </c>
      <c r="G112" s="6">
        <f>VLOOKUP($C112,'Eredmény kód szerint'!$A$1:$G$111,2,0)</f>
        <v>0</v>
      </c>
      <c r="H112" s="6">
        <f>VLOOKUP($C112,'Eredmény kód szerint'!$A$1:$G$111,3,0)</f>
        <v>0</v>
      </c>
      <c r="I112" s="6">
        <f>VLOOKUP($C112,'Eredmény kód szerint'!$A$1:$G$111,4,0)</f>
        <v>1</v>
      </c>
      <c r="J112" s="6">
        <f>VLOOKUP($C112,'Eredmény kód szerint'!$A$1:$G$111,5,0)</f>
        <v>0</v>
      </c>
      <c r="K112" s="6">
        <f>VLOOKUP($C112,'Eredmény kód szerint'!$A$1:$G$111,6,0)</f>
        <v>3</v>
      </c>
      <c r="L112" s="6">
        <f t="shared" si="7"/>
        <v>4</v>
      </c>
      <c r="M112" s="6">
        <v>11</v>
      </c>
      <c r="N112" s="6"/>
    </row>
    <row r="113" spans="1:14" x14ac:dyDescent="0.35">
      <c r="A113" s="46" t="s">
        <v>311</v>
      </c>
      <c r="B113" s="31">
        <f t="shared" si="6"/>
        <v>99</v>
      </c>
      <c r="C113" s="31" t="s">
        <v>169</v>
      </c>
      <c r="D113" s="31" t="s">
        <v>56</v>
      </c>
      <c r="E113" s="32" t="s">
        <v>29</v>
      </c>
      <c r="F113" s="32" t="s">
        <v>276</v>
      </c>
      <c r="G113" s="6">
        <f>VLOOKUP($C113,'Eredmény kód szerint'!$A$1:$G$111,2,0)</f>
        <v>2</v>
      </c>
      <c r="H113" s="6">
        <f>VLOOKUP($C113,'Eredmény kód szerint'!$A$1:$G$111,3,0)</f>
        <v>0</v>
      </c>
      <c r="I113" s="6">
        <f>VLOOKUP($C113,'Eredmény kód szerint'!$A$1:$G$111,4,0)</f>
        <v>1</v>
      </c>
      <c r="J113" s="6">
        <f>VLOOKUP($C113,'Eredmény kód szerint'!$A$1:$G$111,5,0)</f>
        <v>0</v>
      </c>
      <c r="K113" s="6">
        <f>VLOOKUP($C113,'Eredmény kód szerint'!$A$1:$G$111,6,0)</f>
        <v>0</v>
      </c>
      <c r="L113" s="6">
        <f t="shared" si="7"/>
        <v>3</v>
      </c>
      <c r="M113" s="6">
        <v>11</v>
      </c>
      <c r="N113" s="6"/>
    </row>
  </sheetData>
  <sortState ref="B2:M113">
    <sortCondition descending="1" ref="M2:M113"/>
  </sortState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K113"/>
  <sheetViews>
    <sheetView topLeftCell="B106" workbookViewId="0">
      <selection activeCell="F120" sqref="F120"/>
    </sheetView>
  </sheetViews>
  <sheetFormatPr defaultColWidth="9.109375" defaultRowHeight="18" x14ac:dyDescent="0.3"/>
  <cols>
    <col min="1" max="2" width="8.6640625" style="8" customWidth="1"/>
    <col min="3" max="3" width="28.109375" style="8" customWidth="1"/>
    <col min="4" max="4" width="25.5546875" style="10" customWidth="1"/>
    <col min="5" max="5" width="32" style="8" customWidth="1"/>
    <col min="6" max="11" width="13.44140625" style="12" bestFit="1" customWidth="1"/>
    <col min="12" max="16384" width="9.109375" style="12"/>
  </cols>
  <sheetData>
    <row r="1" spans="1:11" s="5" customFormat="1" x14ac:dyDescent="0.3">
      <c r="A1" s="1" t="s">
        <v>265</v>
      </c>
      <c r="B1" s="1" t="s">
        <v>158</v>
      </c>
      <c r="C1" s="1" t="s">
        <v>140</v>
      </c>
      <c r="D1" s="1" t="s">
        <v>156</v>
      </c>
      <c r="E1" s="1" t="s">
        <v>0</v>
      </c>
      <c r="F1" s="1" t="s">
        <v>149</v>
      </c>
      <c r="G1" s="1" t="s">
        <v>150</v>
      </c>
      <c r="H1" s="1" t="s">
        <v>151</v>
      </c>
      <c r="I1" s="1" t="s">
        <v>152</v>
      </c>
      <c r="J1" s="1" t="s">
        <v>153</v>
      </c>
      <c r="K1" s="1" t="s">
        <v>154</v>
      </c>
    </row>
    <row r="2" spans="1:11" ht="36" x14ac:dyDescent="0.3">
      <c r="A2" s="2">
        <f>RANK(K2,$K$2:$K$113)</f>
        <v>91</v>
      </c>
      <c r="B2" s="2" t="s">
        <v>253</v>
      </c>
      <c r="C2" s="2" t="s">
        <v>21</v>
      </c>
      <c r="D2" s="3" t="s">
        <v>16</v>
      </c>
      <c r="E2" s="3" t="s">
        <v>17</v>
      </c>
      <c r="F2" s="11">
        <f>VLOOKUP($B2,'Eredmény kód szerint'!$A$1:$G$111,2,0)</f>
        <v>1</v>
      </c>
      <c r="G2" s="11">
        <f>VLOOKUP($B2,'Eredmény kód szerint'!$A$1:$G$111,3,0)</f>
        <v>1</v>
      </c>
      <c r="H2" s="11">
        <f>VLOOKUP($B2,'Eredmény kód szerint'!$A$1:$G$111,4,0)</f>
        <v>2</v>
      </c>
      <c r="I2" s="11" t="str">
        <f>VLOOKUP($B2,'Eredmény kód szerint'!$A$1:$G$111,5,0)</f>
        <v>X</v>
      </c>
      <c r="J2" s="11">
        <f>VLOOKUP($B2,'Eredmény kód szerint'!$A$1:$G$111,6,0)</f>
        <v>0</v>
      </c>
      <c r="K2" s="11">
        <f>SUM(F2:J2)</f>
        <v>4</v>
      </c>
    </row>
    <row r="3" spans="1:11" x14ac:dyDescent="0.3">
      <c r="A3" s="2">
        <f t="shared" ref="A3:A66" si="0">RANK(K3,$K$2:$K$113)</f>
        <v>56</v>
      </c>
      <c r="B3" s="2" t="s">
        <v>224</v>
      </c>
      <c r="C3" s="2" t="s">
        <v>121</v>
      </c>
      <c r="D3" s="3" t="s">
        <v>119</v>
      </c>
      <c r="E3" s="3" t="s">
        <v>120</v>
      </c>
      <c r="F3" s="11">
        <f>VLOOKUP($B3,'Eredmény kód szerint'!$A$1:$G$111,2,0)</f>
        <v>4</v>
      </c>
      <c r="G3" s="11">
        <f>VLOOKUP($B3,'Eredmény kód szerint'!$A$1:$G$111,3,0)</f>
        <v>2</v>
      </c>
      <c r="H3" s="11">
        <f>VLOOKUP($B3,'Eredmény kód szerint'!$A$1:$G$111,4,0)</f>
        <v>2</v>
      </c>
      <c r="I3" s="11">
        <f>VLOOKUP($B3,'Eredmény kód szerint'!$A$1:$G$111,5,0)</f>
        <v>1</v>
      </c>
      <c r="J3" s="11">
        <f>VLOOKUP($B3,'Eredmény kód szerint'!$A$1:$G$111,6,0)</f>
        <v>2</v>
      </c>
      <c r="K3" s="11">
        <f t="shared" ref="K3:K66" si="1">SUM(F3:J3)</f>
        <v>11</v>
      </c>
    </row>
    <row r="4" spans="1:11" x14ac:dyDescent="0.3">
      <c r="A4" s="2">
        <f t="shared" si="0"/>
        <v>24</v>
      </c>
      <c r="B4" s="2" t="s">
        <v>257</v>
      </c>
      <c r="C4" s="2" t="s">
        <v>24</v>
      </c>
      <c r="D4" s="3" t="s">
        <v>22</v>
      </c>
      <c r="E4" s="3" t="s">
        <v>23</v>
      </c>
      <c r="F4" s="11">
        <f>VLOOKUP($B4,'Eredmény kód szerint'!$A$1:$G$111,2,0)</f>
        <v>20</v>
      </c>
      <c r="G4" s="11">
        <f>VLOOKUP($B4,'Eredmény kód szerint'!$A$1:$G$111,3,0)</f>
        <v>3</v>
      </c>
      <c r="H4" s="11" t="str">
        <f>VLOOKUP($B4,'Eredmény kód szerint'!$A$1:$G$111,4,0)</f>
        <v>X</v>
      </c>
      <c r="I4" s="11">
        <f>VLOOKUP($B4,'Eredmény kód szerint'!$A$1:$G$111,5,0)</f>
        <v>2</v>
      </c>
      <c r="J4" s="11">
        <f>VLOOKUP($B4,'Eredmény kód szerint'!$A$1:$G$111,6,0)</f>
        <v>20</v>
      </c>
      <c r="K4" s="11">
        <f t="shared" si="1"/>
        <v>45</v>
      </c>
    </row>
    <row r="5" spans="1:11" ht="36" x14ac:dyDescent="0.3">
      <c r="A5" s="2">
        <f t="shared" si="0"/>
        <v>87</v>
      </c>
      <c r="B5" s="2" t="s">
        <v>177</v>
      </c>
      <c r="C5" s="2" t="s">
        <v>147</v>
      </c>
      <c r="D5" s="3" t="s">
        <v>119</v>
      </c>
      <c r="E5" s="3" t="s">
        <v>133</v>
      </c>
      <c r="F5" s="11">
        <f>VLOOKUP($B5,'Eredmény kód szerint'!$A$1:$G$111,2,0)</f>
        <v>2</v>
      </c>
      <c r="G5" s="11">
        <f>VLOOKUP($B5,'Eredmény kód szerint'!$A$1:$G$111,3,0)</f>
        <v>0</v>
      </c>
      <c r="H5" s="11">
        <f>VLOOKUP($B5,'Eredmény kód szerint'!$A$1:$G$111,4,0)</f>
        <v>2</v>
      </c>
      <c r="I5" s="11">
        <f>VLOOKUP($B5,'Eredmény kód szerint'!$A$1:$G$111,5,0)</f>
        <v>0</v>
      </c>
      <c r="J5" s="11">
        <f>VLOOKUP($B5,'Eredmény kód szerint'!$A$1:$G$111,6,0)</f>
        <v>1</v>
      </c>
      <c r="K5" s="11">
        <f t="shared" si="1"/>
        <v>5</v>
      </c>
    </row>
    <row r="6" spans="1:11" ht="36" x14ac:dyDescent="0.3">
      <c r="A6" s="2">
        <f t="shared" si="0"/>
        <v>9</v>
      </c>
      <c r="B6" s="4" t="s">
        <v>236</v>
      </c>
      <c r="C6" s="4" t="s">
        <v>68</v>
      </c>
      <c r="D6" s="3" t="s">
        <v>66</v>
      </c>
      <c r="E6" s="3" t="s">
        <v>39</v>
      </c>
      <c r="F6" s="11">
        <f>VLOOKUP($B6,'Eredmény kód szerint'!$A$1:$G$111,2,0)</f>
        <v>12</v>
      </c>
      <c r="G6" s="11">
        <f>VLOOKUP($B6,'Eredmény kód szerint'!$A$1:$G$111,3,0)</f>
        <v>18</v>
      </c>
      <c r="H6" s="11">
        <f>VLOOKUP($B6,'Eredmény kód szerint'!$A$1:$G$111,4,0)</f>
        <v>20</v>
      </c>
      <c r="I6" s="11">
        <f>VLOOKUP($B6,'Eredmény kód szerint'!$A$1:$G$111,5,0)</f>
        <v>7</v>
      </c>
      <c r="J6" s="11">
        <f>VLOOKUP($B6,'Eredmény kód szerint'!$A$1:$G$111,6,0)</f>
        <v>15</v>
      </c>
      <c r="K6" s="11">
        <f t="shared" si="1"/>
        <v>72</v>
      </c>
    </row>
    <row r="7" spans="1:11" ht="54" x14ac:dyDescent="0.3">
      <c r="A7" s="2">
        <f t="shared" si="0"/>
        <v>108</v>
      </c>
      <c r="B7" s="3" t="s">
        <v>149</v>
      </c>
      <c r="C7" s="3" t="s">
        <v>37</v>
      </c>
      <c r="D7" s="3" t="s">
        <v>11</v>
      </c>
      <c r="E7" s="3" t="s">
        <v>130</v>
      </c>
      <c r="F7" s="11">
        <f>VLOOKUP($B7,'Eredmény kód szerint'!$A$1:$G$111,2,0)</f>
        <v>0</v>
      </c>
      <c r="G7" s="11" t="str">
        <f>VLOOKUP($B7,'Eredmény kód szerint'!$A$1:$G$111,3,0)</f>
        <v>X</v>
      </c>
      <c r="H7" s="11">
        <f>VLOOKUP($B7,'Eredmény kód szerint'!$A$1:$G$111,4,0)</f>
        <v>1</v>
      </c>
      <c r="I7" s="11">
        <f>VLOOKUP($B7,'Eredmény kód szerint'!$A$1:$G$111,5,0)</f>
        <v>0</v>
      </c>
      <c r="J7" s="11">
        <f>VLOOKUP($B7,'Eredmény kód szerint'!$A$1:$G$111,6,0)</f>
        <v>0</v>
      </c>
      <c r="K7" s="11">
        <f t="shared" si="1"/>
        <v>1</v>
      </c>
    </row>
    <row r="8" spans="1:11" ht="36" x14ac:dyDescent="0.3">
      <c r="A8" s="2">
        <f t="shared" si="0"/>
        <v>87</v>
      </c>
      <c r="B8" s="2" t="s">
        <v>168</v>
      </c>
      <c r="C8" s="2" t="s">
        <v>31</v>
      </c>
      <c r="D8" s="3" t="s">
        <v>29</v>
      </c>
      <c r="E8" s="3" t="s">
        <v>30</v>
      </c>
      <c r="F8" s="11">
        <f>VLOOKUP($B8,'Eredmény kód szerint'!$A$1:$G$111,2,0)</f>
        <v>2</v>
      </c>
      <c r="G8" s="11">
        <f>VLOOKUP($B8,'Eredmény kód szerint'!$A$1:$G$111,3,0)</f>
        <v>2</v>
      </c>
      <c r="H8" s="11">
        <f>VLOOKUP($B8,'Eredmény kód szerint'!$A$1:$G$111,4,0)</f>
        <v>1</v>
      </c>
      <c r="I8" s="11">
        <f>VLOOKUP($B8,'Eredmény kód szerint'!$A$1:$G$111,5,0)</f>
        <v>0</v>
      </c>
      <c r="J8" s="11" t="str">
        <f>VLOOKUP($B8,'Eredmény kód szerint'!$A$1:$G$111,6,0)</f>
        <v>X</v>
      </c>
      <c r="K8" s="11">
        <f t="shared" si="1"/>
        <v>5</v>
      </c>
    </row>
    <row r="9" spans="1:11" ht="54" x14ac:dyDescent="0.3">
      <c r="A9" s="2">
        <f t="shared" si="0"/>
        <v>50</v>
      </c>
      <c r="B9" s="2" t="s">
        <v>192</v>
      </c>
      <c r="C9" s="2" t="s">
        <v>99</v>
      </c>
      <c r="D9" s="3" t="s">
        <v>29</v>
      </c>
      <c r="E9" s="3" t="s">
        <v>98</v>
      </c>
      <c r="F9" s="11">
        <f>VLOOKUP($B9,'Eredmény kód szerint'!$A$1:$G$111,2,0)</f>
        <v>2</v>
      </c>
      <c r="G9" s="11">
        <f>VLOOKUP($B9,'Eredmény kód szerint'!$A$1:$G$111,3,0)</f>
        <v>8</v>
      </c>
      <c r="H9" s="11">
        <f>VLOOKUP($B9,'Eredmény kód szerint'!$A$1:$G$111,4,0)</f>
        <v>2</v>
      </c>
      <c r="I9" s="11">
        <f>VLOOKUP($B9,'Eredmény kód szerint'!$A$1:$G$111,5,0)</f>
        <v>1</v>
      </c>
      <c r="J9" s="11">
        <f>VLOOKUP($B9,'Eredmény kód szerint'!$A$1:$G$111,6,0)</f>
        <v>0</v>
      </c>
      <c r="K9" s="11">
        <f t="shared" si="1"/>
        <v>13</v>
      </c>
    </row>
    <row r="10" spans="1:11" x14ac:dyDescent="0.3">
      <c r="A10" s="2">
        <f t="shared" si="0"/>
        <v>56</v>
      </c>
      <c r="B10" s="2" t="s">
        <v>190</v>
      </c>
      <c r="C10" s="2" t="s">
        <v>75</v>
      </c>
      <c r="D10" s="3" t="s">
        <v>48</v>
      </c>
      <c r="E10" s="3" t="s">
        <v>71</v>
      </c>
      <c r="F10" s="11">
        <f>VLOOKUP($B10,'Eredmény kód szerint'!$A$1:$G$111,2,0)</f>
        <v>2</v>
      </c>
      <c r="G10" s="11">
        <f>VLOOKUP($B10,'Eredmény kód szerint'!$A$1:$G$111,3,0)</f>
        <v>2</v>
      </c>
      <c r="H10" s="11">
        <f>VLOOKUP($B10,'Eredmény kód szerint'!$A$1:$G$111,4,0)</f>
        <v>6</v>
      </c>
      <c r="I10" s="11">
        <f>VLOOKUP($B10,'Eredmény kód szerint'!$A$1:$G$111,5,0)</f>
        <v>1</v>
      </c>
      <c r="J10" s="11">
        <f>VLOOKUP($B10,'Eredmény kód szerint'!$A$1:$G$111,6,0)</f>
        <v>0</v>
      </c>
      <c r="K10" s="11">
        <f t="shared" si="1"/>
        <v>11</v>
      </c>
    </row>
    <row r="11" spans="1:11" ht="36" x14ac:dyDescent="0.3">
      <c r="A11" s="2">
        <f t="shared" si="0"/>
        <v>30</v>
      </c>
      <c r="B11" s="2" t="s">
        <v>193</v>
      </c>
      <c r="C11" s="2" t="s">
        <v>63</v>
      </c>
      <c r="D11" s="3" t="s">
        <v>146</v>
      </c>
      <c r="E11" s="3" t="s">
        <v>61</v>
      </c>
      <c r="F11" s="11">
        <f>VLOOKUP($B11,'Eredmény kód szerint'!$A$1:$G$111,2,0)</f>
        <v>20</v>
      </c>
      <c r="G11" s="11">
        <f>VLOOKUP($B11,'Eredmény kód szerint'!$A$1:$G$111,3,0)</f>
        <v>5</v>
      </c>
      <c r="H11" s="11">
        <f>VLOOKUP($B11,'Eredmény kód szerint'!$A$1:$G$111,4,0)</f>
        <v>8</v>
      </c>
      <c r="I11" s="11">
        <f>VLOOKUP($B11,'Eredmény kód szerint'!$A$1:$G$111,5,0)</f>
        <v>3</v>
      </c>
      <c r="J11" s="11">
        <f>VLOOKUP($B11,'Eredmény kód szerint'!$A$1:$G$111,6,0)</f>
        <v>0</v>
      </c>
      <c r="K11" s="11">
        <f t="shared" si="1"/>
        <v>36</v>
      </c>
    </row>
    <row r="12" spans="1:11" x14ac:dyDescent="0.3">
      <c r="A12" s="2">
        <f t="shared" si="0"/>
        <v>35</v>
      </c>
      <c r="B12" s="2" t="s">
        <v>219</v>
      </c>
      <c r="C12" s="2" t="s">
        <v>122</v>
      </c>
      <c r="D12" s="3" t="s">
        <v>119</v>
      </c>
      <c r="E12" s="3" t="s">
        <v>120</v>
      </c>
      <c r="F12" s="11">
        <f>VLOOKUP($B12,'Eredmény kód szerint'!$A$1:$G$111,2,0)</f>
        <v>4</v>
      </c>
      <c r="G12" s="11">
        <f>VLOOKUP($B12,'Eredmény kód szerint'!$A$1:$G$111,3,0)</f>
        <v>5</v>
      </c>
      <c r="H12" s="11">
        <f>VLOOKUP($B12,'Eredmény kód szerint'!$A$1:$G$111,4,0)</f>
        <v>8</v>
      </c>
      <c r="I12" s="11">
        <f>VLOOKUP($B12,'Eredmény kód szerint'!$A$1:$G$111,5,0)</f>
        <v>1</v>
      </c>
      <c r="J12" s="11">
        <f>VLOOKUP($B12,'Eredmény kód szerint'!$A$1:$G$111,6,0)</f>
        <v>8</v>
      </c>
      <c r="K12" s="11">
        <f t="shared" si="1"/>
        <v>26</v>
      </c>
    </row>
    <row r="13" spans="1:11" ht="36" x14ac:dyDescent="0.3">
      <c r="A13" s="2">
        <f t="shared" si="0"/>
        <v>54</v>
      </c>
      <c r="B13" s="2" t="s">
        <v>234</v>
      </c>
      <c r="C13" s="2" t="s">
        <v>117</v>
      </c>
      <c r="D13" s="3" t="s">
        <v>115</v>
      </c>
      <c r="E13" s="3" t="s">
        <v>116</v>
      </c>
      <c r="F13" s="11">
        <f>VLOOKUP($B13,'Eredmény kód szerint'!$A$1:$G$111,2,0)</f>
        <v>3</v>
      </c>
      <c r="G13" s="11">
        <f>VLOOKUP($B13,'Eredmény kód szerint'!$A$1:$G$111,3,0)</f>
        <v>0</v>
      </c>
      <c r="H13" s="11">
        <f>VLOOKUP($B13,'Eredmény kód szerint'!$A$1:$G$111,4,0)</f>
        <v>4</v>
      </c>
      <c r="I13" s="11">
        <f>VLOOKUP($B13,'Eredmény kód szerint'!$A$1:$G$111,5,0)</f>
        <v>5</v>
      </c>
      <c r="J13" s="11">
        <f>VLOOKUP($B13,'Eredmény kód szerint'!$A$1:$G$111,6,0)</f>
        <v>0</v>
      </c>
      <c r="K13" s="11">
        <f t="shared" si="1"/>
        <v>12</v>
      </c>
    </row>
    <row r="14" spans="1:11" ht="36" x14ac:dyDescent="0.3">
      <c r="A14" s="2">
        <f t="shared" si="0"/>
        <v>80</v>
      </c>
      <c r="B14" s="2" t="s">
        <v>213</v>
      </c>
      <c r="C14" s="2" t="s">
        <v>34</v>
      </c>
      <c r="D14" s="3" t="s">
        <v>29</v>
      </c>
      <c r="E14" s="3" t="s">
        <v>30</v>
      </c>
      <c r="F14" s="11">
        <f>VLOOKUP($B14,'Eredmény kód szerint'!$A$1:$G$111,2,0)</f>
        <v>2</v>
      </c>
      <c r="G14" s="11">
        <f>VLOOKUP($B14,'Eredmény kód szerint'!$A$1:$G$111,3,0)</f>
        <v>2</v>
      </c>
      <c r="H14" s="11">
        <f>VLOOKUP($B14,'Eredmény kód szerint'!$A$1:$G$111,4,0)</f>
        <v>2</v>
      </c>
      <c r="I14" s="11">
        <f>VLOOKUP($B14,'Eredmény kód szerint'!$A$1:$G$111,5,0)</f>
        <v>0</v>
      </c>
      <c r="J14" s="11">
        <f>VLOOKUP($B14,'Eredmény kód szerint'!$A$1:$G$111,6,0)</f>
        <v>0</v>
      </c>
      <c r="K14" s="11">
        <f t="shared" si="1"/>
        <v>6</v>
      </c>
    </row>
    <row r="15" spans="1:11" ht="54" x14ac:dyDescent="0.3">
      <c r="A15" s="2">
        <f t="shared" si="0"/>
        <v>27</v>
      </c>
      <c r="B15" s="2" t="s">
        <v>239</v>
      </c>
      <c r="C15" s="2" t="s">
        <v>78</v>
      </c>
      <c r="D15" s="3" t="s">
        <v>155</v>
      </c>
      <c r="E15" s="3" t="s">
        <v>76</v>
      </c>
      <c r="F15" s="11">
        <f>VLOOKUP($B15,'Eredmény kód szerint'!$A$1:$G$111,2,0)</f>
        <v>2</v>
      </c>
      <c r="G15" s="11">
        <f>VLOOKUP($B15,'Eredmény kód szerint'!$A$1:$G$111,3,0)</f>
        <v>7</v>
      </c>
      <c r="H15" s="11">
        <f>VLOOKUP($B15,'Eredmény kód szerint'!$A$1:$G$111,4,0)</f>
        <v>15</v>
      </c>
      <c r="I15" s="11" t="str">
        <f>VLOOKUP($B15,'Eredmény kód szerint'!$A$1:$G$111,5,0)</f>
        <v>X</v>
      </c>
      <c r="J15" s="11">
        <f>VLOOKUP($B15,'Eredmény kód szerint'!$A$1:$G$111,6,0)</f>
        <v>15</v>
      </c>
      <c r="K15" s="11">
        <f t="shared" si="1"/>
        <v>39</v>
      </c>
    </row>
    <row r="16" spans="1:11" x14ac:dyDescent="0.3">
      <c r="A16" s="2">
        <f t="shared" si="0"/>
        <v>67</v>
      </c>
      <c r="B16" s="2" t="s">
        <v>216</v>
      </c>
      <c r="C16" s="2" t="s">
        <v>53</v>
      </c>
      <c r="D16" s="3" t="s">
        <v>48</v>
      </c>
      <c r="E16" s="3" t="s">
        <v>49</v>
      </c>
      <c r="F16" s="11">
        <f>VLOOKUP($B16,'Eredmény kód szerint'!$A$1:$G$111,2,0)</f>
        <v>2</v>
      </c>
      <c r="G16" s="11">
        <f>VLOOKUP($B16,'Eredmény kód szerint'!$A$1:$G$111,3,0)</f>
        <v>4</v>
      </c>
      <c r="H16" s="11">
        <f>VLOOKUP($B16,'Eredmény kód szerint'!$A$1:$G$111,4,0)</f>
        <v>1</v>
      </c>
      <c r="I16" s="11">
        <f>VLOOKUP($B16,'Eredmény kód szerint'!$A$1:$G$111,5,0)</f>
        <v>1</v>
      </c>
      <c r="J16" s="11">
        <f>VLOOKUP($B16,'Eredmény kód szerint'!$A$1:$G$111,6,0)</f>
        <v>1</v>
      </c>
      <c r="K16" s="11">
        <f t="shared" si="1"/>
        <v>9</v>
      </c>
    </row>
    <row r="17" spans="1:11" ht="18.75" x14ac:dyDescent="0.25">
      <c r="A17" s="2">
        <f t="shared" si="0"/>
        <v>5</v>
      </c>
      <c r="B17" s="2" t="s">
        <v>204</v>
      </c>
      <c r="C17" s="2" t="s">
        <v>141</v>
      </c>
      <c r="D17" s="3" t="s">
        <v>22</v>
      </c>
      <c r="E17" s="3" t="s">
        <v>23</v>
      </c>
      <c r="F17" s="11">
        <f>VLOOKUP($B17,'Eredmény kód szerint'!$A$1:$G$111,2,0)</f>
        <v>19</v>
      </c>
      <c r="G17" s="11">
        <f>VLOOKUP($B17,'Eredmény kód szerint'!$A$1:$G$111,3,0)</f>
        <v>20</v>
      </c>
      <c r="H17" s="11">
        <f>VLOOKUP($B17,'Eredmény kód szerint'!$A$1:$G$111,4,0)</f>
        <v>20</v>
      </c>
      <c r="I17" s="11">
        <f>VLOOKUP($B17,'Eredmény kód szerint'!$A$1:$G$111,5,0)</f>
        <v>0</v>
      </c>
      <c r="J17" s="11">
        <f>VLOOKUP($B17,'Eredmény kód szerint'!$A$1:$G$111,6,0)</f>
        <v>19</v>
      </c>
      <c r="K17" s="11">
        <f t="shared" si="1"/>
        <v>78</v>
      </c>
    </row>
    <row r="18" spans="1:11" ht="36" x14ac:dyDescent="0.3">
      <c r="A18" s="2">
        <f t="shared" si="0"/>
        <v>4</v>
      </c>
      <c r="B18" s="2" t="s">
        <v>233</v>
      </c>
      <c r="C18" s="2" t="s">
        <v>145</v>
      </c>
      <c r="D18" s="3" t="s">
        <v>115</v>
      </c>
      <c r="E18" s="3" t="s">
        <v>116</v>
      </c>
      <c r="F18" s="11">
        <f>VLOOKUP($B18,'Eredmény kód szerint'!$A$1:$G$111,2,0)</f>
        <v>20</v>
      </c>
      <c r="G18" s="11">
        <f>VLOOKUP($B18,'Eredmény kód szerint'!$A$1:$G$111,3,0)</f>
        <v>20</v>
      </c>
      <c r="H18" s="11">
        <f>VLOOKUP($B18,'Eredmény kód szerint'!$A$1:$G$111,4,0)</f>
        <v>1</v>
      </c>
      <c r="I18" s="11">
        <f>VLOOKUP($B18,'Eredmény kód szerint'!$A$1:$G$111,5,0)</f>
        <v>20</v>
      </c>
      <c r="J18" s="11">
        <f>VLOOKUP($B18,'Eredmény kód szerint'!$A$1:$G$111,6,0)</f>
        <v>18</v>
      </c>
      <c r="K18" s="11">
        <f t="shared" si="1"/>
        <v>79</v>
      </c>
    </row>
    <row r="19" spans="1:11" ht="54" x14ac:dyDescent="0.3">
      <c r="A19" s="2">
        <f t="shared" si="0"/>
        <v>17</v>
      </c>
      <c r="B19" s="2" t="s">
        <v>221</v>
      </c>
      <c r="C19" s="2" t="s">
        <v>84</v>
      </c>
      <c r="D19" s="3" t="s">
        <v>155</v>
      </c>
      <c r="E19" s="3" t="s">
        <v>81</v>
      </c>
      <c r="F19" s="11">
        <f>VLOOKUP($B19,'Eredmény kód szerint'!$A$1:$G$111,2,0)</f>
        <v>20</v>
      </c>
      <c r="G19" s="11">
        <f>VLOOKUP($B19,'Eredmény kód szerint'!$A$1:$G$111,3,0)</f>
        <v>7</v>
      </c>
      <c r="H19" s="11">
        <f>VLOOKUP($B19,'Eredmény kód szerint'!$A$1:$G$111,4,0)</f>
        <v>16</v>
      </c>
      <c r="I19" s="11">
        <f>VLOOKUP($B19,'Eredmény kód szerint'!$A$1:$G$111,5,0)</f>
        <v>1</v>
      </c>
      <c r="J19" s="11">
        <f>VLOOKUP($B19,'Eredmény kód szerint'!$A$1:$G$111,6,0)</f>
        <v>8</v>
      </c>
      <c r="K19" s="11">
        <f t="shared" si="1"/>
        <v>52</v>
      </c>
    </row>
    <row r="20" spans="1:11" x14ac:dyDescent="0.3">
      <c r="A20" s="2">
        <f t="shared" si="0"/>
        <v>99</v>
      </c>
      <c r="B20" s="2" t="s">
        <v>169</v>
      </c>
      <c r="C20" s="2" t="s">
        <v>56</v>
      </c>
      <c r="D20" s="3" t="s">
        <v>29</v>
      </c>
      <c r="E20" s="3" t="s">
        <v>142</v>
      </c>
      <c r="F20" s="11">
        <f>VLOOKUP($B20,'Eredmény kód szerint'!$A$1:$G$111,2,0)</f>
        <v>2</v>
      </c>
      <c r="G20" s="11">
        <f>VLOOKUP($B20,'Eredmény kód szerint'!$A$1:$G$111,3,0)</f>
        <v>0</v>
      </c>
      <c r="H20" s="11">
        <f>VLOOKUP($B20,'Eredmény kód szerint'!$A$1:$G$111,4,0)</f>
        <v>1</v>
      </c>
      <c r="I20" s="11">
        <f>VLOOKUP($B20,'Eredmény kód szerint'!$A$1:$G$111,5,0)</f>
        <v>0</v>
      </c>
      <c r="J20" s="11">
        <f>VLOOKUP($B20,'Eredmény kód szerint'!$A$1:$G$111,6,0)</f>
        <v>0</v>
      </c>
      <c r="K20" s="11">
        <f t="shared" si="1"/>
        <v>3</v>
      </c>
    </row>
    <row r="21" spans="1:11" ht="54" x14ac:dyDescent="0.3">
      <c r="A21" s="2">
        <f t="shared" si="0"/>
        <v>50</v>
      </c>
      <c r="B21" s="3" t="s">
        <v>211</v>
      </c>
      <c r="C21" s="3" t="s">
        <v>7</v>
      </c>
      <c r="D21" s="3" t="s">
        <v>155</v>
      </c>
      <c r="E21" s="3" t="s">
        <v>139</v>
      </c>
      <c r="F21" s="11">
        <f>VLOOKUP($B21,'Eredmény kód szerint'!$A$1:$G$111,2,0)</f>
        <v>2</v>
      </c>
      <c r="G21" s="11">
        <f>VLOOKUP($B21,'Eredmény kód szerint'!$A$1:$G$111,3,0)</f>
        <v>1</v>
      </c>
      <c r="H21" s="11">
        <f>VLOOKUP($B21,'Eredmény kód szerint'!$A$1:$G$111,4,0)</f>
        <v>0</v>
      </c>
      <c r="I21" s="11">
        <f>VLOOKUP($B21,'Eredmény kód szerint'!$A$1:$G$111,5,0)</f>
        <v>0</v>
      </c>
      <c r="J21" s="11">
        <f>VLOOKUP($B21,'Eredmény kód szerint'!$A$1:$G$111,6,0)</f>
        <v>10</v>
      </c>
      <c r="K21" s="11">
        <f t="shared" si="1"/>
        <v>13</v>
      </c>
    </row>
    <row r="22" spans="1:11" x14ac:dyDescent="0.3">
      <c r="A22" s="2">
        <f t="shared" si="0"/>
        <v>74</v>
      </c>
      <c r="B22" s="2" t="s">
        <v>242</v>
      </c>
      <c r="C22" s="2" t="s">
        <v>123</v>
      </c>
      <c r="D22" s="3" t="s">
        <v>119</v>
      </c>
      <c r="E22" s="3" t="s">
        <v>120</v>
      </c>
      <c r="F22" s="11">
        <f>VLOOKUP($B22,'Eredmény kód szerint'!$A$1:$G$111,2,0)</f>
        <v>0</v>
      </c>
      <c r="G22" s="11">
        <f>VLOOKUP($B22,'Eredmény kód szerint'!$A$1:$G$111,3,0)</f>
        <v>5</v>
      </c>
      <c r="H22" s="11">
        <f>VLOOKUP($B22,'Eredmény kód szerint'!$A$1:$G$111,4,0)</f>
        <v>2</v>
      </c>
      <c r="I22" s="11">
        <f>VLOOKUP($B22,'Eredmény kód szerint'!$A$1:$G$111,5,0)</f>
        <v>0</v>
      </c>
      <c r="J22" s="11">
        <f>VLOOKUP($B22,'Eredmény kód szerint'!$A$1:$G$111,6,0)</f>
        <v>0</v>
      </c>
      <c r="K22" s="11">
        <f t="shared" si="1"/>
        <v>7</v>
      </c>
    </row>
    <row r="23" spans="1:11" ht="36" x14ac:dyDescent="0.3">
      <c r="A23" s="2">
        <f t="shared" si="0"/>
        <v>15</v>
      </c>
      <c r="B23" s="2" t="s">
        <v>237</v>
      </c>
      <c r="C23" s="2" t="s">
        <v>118</v>
      </c>
      <c r="D23" s="3" t="s">
        <v>115</v>
      </c>
      <c r="E23" s="3" t="s">
        <v>116</v>
      </c>
      <c r="F23" s="11">
        <f>VLOOKUP($B23,'Eredmény kód szerint'!$A$1:$G$111,2,0)</f>
        <v>20</v>
      </c>
      <c r="G23" s="11">
        <f>VLOOKUP($B23,'Eredmény kód szerint'!$A$1:$G$111,3,0)</f>
        <v>2</v>
      </c>
      <c r="H23" s="11">
        <f>VLOOKUP($B23,'Eredmény kód szerint'!$A$1:$G$111,4,0)</f>
        <v>16</v>
      </c>
      <c r="I23" s="11">
        <f>VLOOKUP($B23,'Eredmény kód szerint'!$A$1:$G$111,5,0)</f>
        <v>0</v>
      </c>
      <c r="J23" s="11">
        <f>VLOOKUP($B23,'Eredmény kód szerint'!$A$1:$G$111,6,0)</f>
        <v>16</v>
      </c>
      <c r="K23" s="11">
        <f t="shared" si="1"/>
        <v>54</v>
      </c>
    </row>
    <row r="24" spans="1:11" ht="36" x14ac:dyDescent="0.3">
      <c r="A24" s="2">
        <f t="shared" si="0"/>
        <v>74</v>
      </c>
      <c r="B24" s="3" t="s">
        <v>164</v>
      </c>
      <c r="C24" s="3" t="s">
        <v>138</v>
      </c>
      <c r="D24" s="3" t="s">
        <v>11</v>
      </c>
      <c r="E24" s="3" t="s">
        <v>134</v>
      </c>
      <c r="F24" s="11">
        <f>VLOOKUP($B24,'Eredmény kód szerint'!$A$1:$G$111,2,0)</f>
        <v>2</v>
      </c>
      <c r="G24" s="11">
        <f>VLOOKUP($B24,'Eredmény kód szerint'!$A$1:$G$111,3,0)</f>
        <v>2</v>
      </c>
      <c r="H24" s="11">
        <f>VLOOKUP($B24,'Eredmény kód szerint'!$A$1:$G$111,4,0)</f>
        <v>2</v>
      </c>
      <c r="I24" s="11">
        <f>VLOOKUP($B24,'Eredmény kód szerint'!$A$1:$G$111,5,0)</f>
        <v>1</v>
      </c>
      <c r="J24" s="11">
        <f>VLOOKUP($B24,'Eredmény kód szerint'!$A$1:$G$111,6,0)</f>
        <v>0</v>
      </c>
      <c r="K24" s="11">
        <f t="shared" si="1"/>
        <v>7</v>
      </c>
    </row>
    <row r="25" spans="1:11" x14ac:dyDescent="0.3">
      <c r="A25" s="2">
        <f t="shared" si="0"/>
        <v>50</v>
      </c>
      <c r="B25" s="2" t="s">
        <v>162</v>
      </c>
      <c r="C25" s="2" t="s">
        <v>148</v>
      </c>
      <c r="D25" s="3" t="s">
        <v>1</v>
      </c>
      <c r="E25" s="3" t="s">
        <v>111</v>
      </c>
      <c r="F25" s="11">
        <f>VLOOKUP($B25,'Eredmény kód szerint'!$A$1:$G$111,2,0)</f>
        <v>2</v>
      </c>
      <c r="G25" s="11">
        <f>VLOOKUP($B25,'Eredmény kód szerint'!$A$1:$G$111,3,0)</f>
        <v>8</v>
      </c>
      <c r="H25" s="11">
        <f>VLOOKUP($B25,'Eredmény kód szerint'!$A$1:$G$111,4,0)</f>
        <v>2</v>
      </c>
      <c r="I25" s="11">
        <f>VLOOKUP($B25,'Eredmény kód szerint'!$A$1:$G$111,5,0)</f>
        <v>1</v>
      </c>
      <c r="J25" s="11">
        <f>VLOOKUP($B25,'Eredmény kód szerint'!$A$1:$G$111,6,0)</f>
        <v>0</v>
      </c>
      <c r="K25" s="11">
        <f t="shared" si="1"/>
        <v>13</v>
      </c>
    </row>
    <row r="26" spans="1:11" ht="36" x14ac:dyDescent="0.3">
      <c r="A26" s="2">
        <f t="shared" si="0"/>
        <v>46</v>
      </c>
      <c r="B26" s="2" t="s">
        <v>246</v>
      </c>
      <c r="C26" s="2" t="s">
        <v>44</v>
      </c>
      <c r="D26" s="3" t="s">
        <v>16</v>
      </c>
      <c r="E26" s="3" t="s">
        <v>132</v>
      </c>
      <c r="F26" s="11">
        <f>VLOOKUP($B26,'Eredmény kód szerint'!$A$1:$G$111,2,0)</f>
        <v>2</v>
      </c>
      <c r="G26" s="11" t="str">
        <f>VLOOKUP($B26,'Eredmény kód szerint'!$A$1:$G$111,3,0)</f>
        <v>X</v>
      </c>
      <c r="H26" s="11">
        <f>VLOOKUP($B26,'Eredmény kód szerint'!$A$1:$G$111,4,0)</f>
        <v>2</v>
      </c>
      <c r="I26" s="11">
        <f>VLOOKUP($B26,'Eredmény kód szerint'!$A$1:$G$111,5,0)</f>
        <v>1</v>
      </c>
      <c r="J26" s="11">
        <f>VLOOKUP($B26,'Eredmény kód szerint'!$A$1:$G$111,6,0)</f>
        <v>10</v>
      </c>
      <c r="K26" s="11">
        <f t="shared" si="1"/>
        <v>15</v>
      </c>
    </row>
    <row r="27" spans="1:11" x14ac:dyDescent="0.3">
      <c r="A27" s="2">
        <f t="shared" si="0"/>
        <v>13</v>
      </c>
      <c r="B27" s="2" t="s">
        <v>229</v>
      </c>
      <c r="C27" s="2" t="s">
        <v>104</v>
      </c>
      <c r="D27" s="3" t="s">
        <v>22</v>
      </c>
      <c r="E27" s="3" t="s">
        <v>2</v>
      </c>
      <c r="F27" s="11">
        <f>VLOOKUP($B27,'Eredmény kód szerint'!$A$1:$G$111,2,0)</f>
        <v>20</v>
      </c>
      <c r="G27" s="11">
        <f>VLOOKUP($B27,'Eredmény kód szerint'!$A$1:$G$111,3,0)</f>
        <v>4</v>
      </c>
      <c r="H27" s="11">
        <f>VLOOKUP($B27,'Eredmény kód szerint'!$A$1:$G$111,4,0)</f>
        <v>20</v>
      </c>
      <c r="I27" s="11">
        <f>VLOOKUP($B27,'Eredmény kód szerint'!$A$1:$G$111,5,0)</f>
        <v>2</v>
      </c>
      <c r="J27" s="11">
        <f>VLOOKUP($B27,'Eredmény kód szerint'!$A$1:$G$111,6,0)</f>
        <v>18</v>
      </c>
      <c r="K27" s="11">
        <f t="shared" si="1"/>
        <v>64</v>
      </c>
    </row>
    <row r="28" spans="1:11" x14ac:dyDescent="0.3">
      <c r="A28" s="2">
        <f t="shared" si="0"/>
        <v>22</v>
      </c>
      <c r="B28" s="2" t="s">
        <v>225</v>
      </c>
      <c r="C28" s="2" t="s">
        <v>74</v>
      </c>
      <c r="D28" s="3" t="s">
        <v>48</v>
      </c>
      <c r="E28" s="3" t="s">
        <v>71</v>
      </c>
      <c r="F28" s="11">
        <f>VLOOKUP($B28,'Eredmény kód szerint'!$A$1:$G$111,2,0)</f>
        <v>12</v>
      </c>
      <c r="G28" s="11">
        <f>VLOOKUP($B28,'Eredmény kód szerint'!$A$1:$G$111,3,0)</f>
        <v>6</v>
      </c>
      <c r="H28" s="11">
        <f>VLOOKUP($B28,'Eredmény kód szerint'!$A$1:$G$111,4,0)</f>
        <v>3</v>
      </c>
      <c r="I28" s="11">
        <f>VLOOKUP($B28,'Eredmény kód szerint'!$A$1:$G$111,5,0)</f>
        <v>16</v>
      </c>
      <c r="J28" s="11">
        <f>VLOOKUP($B28,'Eredmény kód szerint'!$A$1:$G$111,6,0)</f>
        <v>10</v>
      </c>
      <c r="K28" s="11">
        <f t="shared" si="1"/>
        <v>47</v>
      </c>
    </row>
    <row r="29" spans="1:11" x14ac:dyDescent="0.3">
      <c r="A29" s="2">
        <f t="shared" si="0"/>
        <v>91</v>
      </c>
      <c r="B29" s="2" t="s">
        <v>173</v>
      </c>
      <c r="C29" s="2" t="s">
        <v>50</v>
      </c>
      <c r="D29" s="3" t="s">
        <v>48</v>
      </c>
      <c r="E29" s="3" t="s">
        <v>49</v>
      </c>
      <c r="F29" s="11">
        <f>VLOOKUP($B29,'Eredmény kód szerint'!$A$1:$G$111,2,0)</f>
        <v>0</v>
      </c>
      <c r="G29" s="11">
        <f>VLOOKUP($B29,'Eredmény kód szerint'!$A$1:$G$111,3,0)</f>
        <v>0</v>
      </c>
      <c r="H29" s="11">
        <f>VLOOKUP($B29,'Eredmény kód szerint'!$A$1:$G$111,4,0)</f>
        <v>3</v>
      </c>
      <c r="I29" s="11">
        <f>VLOOKUP($B29,'Eredmény kód szerint'!$A$1:$G$111,5,0)</f>
        <v>0</v>
      </c>
      <c r="J29" s="11">
        <f>VLOOKUP($B29,'Eredmény kód szerint'!$A$1:$G$111,6,0)</f>
        <v>1</v>
      </c>
      <c r="K29" s="11">
        <f t="shared" si="1"/>
        <v>4</v>
      </c>
    </row>
    <row r="30" spans="1:11" ht="36" x14ac:dyDescent="0.3">
      <c r="A30" s="2">
        <f t="shared" si="0"/>
        <v>80</v>
      </c>
      <c r="B30" s="2" t="s">
        <v>259</v>
      </c>
      <c r="C30" s="2" t="s">
        <v>129</v>
      </c>
      <c r="D30" s="3" t="s">
        <v>125</v>
      </c>
      <c r="E30" s="3" t="s">
        <v>49</v>
      </c>
      <c r="F30" s="11">
        <f>VLOOKUP($B30,'Eredmény kód szerint'!$A$1:$G$111,2,0)</f>
        <v>2</v>
      </c>
      <c r="G30" s="11">
        <f>VLOOKUP($B30,'Eredmény kód szerint'!$A$1:$G$111,3,0)</f>
        <v>0</v>
      </c>
      <c r="H30" s="11">
        <f>VLOOKUP($B30,'Eredmény kód szerint'!$A$1:$G$111,4,0)</f>
        <v>4</v>
      </c>
      <c r="I30" s="11">
        <f>VLOOKUP($B30,'Eredmény kód szerint'!$A$1:$G$111,5,0)</f>
        <v>0</v>
      </c>
      <c r="J30" s="11">
        <f>VLOOKUP($B30,'Eredmény kód szerint'!$A$1:$G$111,6,0)</f>
        <v>0</v>
      </c>
      <c r="K30" s="11">
        <f t="shared" si="1"/>
        <v>6</v>
      </c>
    </row>
    <row r="31" spans="1:11" ht="36" x14ac:dyDescent="0.3">
      <c r="A31" s="2">
        <f t="shared" si="0"/>
        <v>99</v>
      </c>
      <c r="B31" s="2" t="s">
        <v>252</v>
      </c>
      <c r="C31" s="2" t="s">
        <v>40</v>
      </c>
      <c r="D31" s="3" t="s">
        <v>146</v>
      </c>
      <c r="E31" s="3" t="s">
        <v>39</v>
      </c>
      <c r="F31" s="11">
        <f>VLOOKUP($B31,'Eredmény kód szerint'!$A$1:$G$111,2,0)</f>
        <v>0</v>
      </c>
      <c r="G31" s="11">
        <f>VLOOKUP($B31,'Eredmény kód szerint'!$A$1:$G$111,3,0)</f>
        <v>2</v>
      </c>
      <c r="H31" s="11">
        <f>VLOOKUP($B31,'Eredmény kód szerint'!$A$1:$G$111,4,0)</f>
        <v>1</v>
      </c>
      <c r="I31" s="11">
        <f>VLOOKUP($B31,'Eredmény kód szerint'!$A$1:$G$111,5,0)</f>
        <v>0</v>
      </c>
      <c r="J31" s="11">
        <f>VLOOKUP($B31,'Eredmény kód szerint'!$A$1:$G$111,6,0)</f>
        <v>0</v>
      </c>
      <c r="K31" s="11">
        <f t="shared" si="1"/>
        <v>3</v>
      </c>
    </row>
    <row r="32" spans="1:11" ht="36" x14ac:dyDescent="0.3">
      <c r="A32" s="2">
        <f t="shared" si="0"/>
        <v>42</v>
      </c>
      <c r="B32" s="3" t="s">
        <v>247</v>
      </c>
      <c r="C32" s="3" t="s">
        <v>14</v>
      </c>
      <c r="D32" s="3" t="s">
        <v>11</v>
      </c>
      <c r="E32" s="3" t="s">
        <v>131</v>
      </c>
      <c r="F32" s="11">
        <f>VLOOKUP($B32,'Eredmény kód szerint'!$A$1:$G$111,2,0)</f>
        <v>2</v>
      </c>
      <c r="G32" s="11">
        <f>VLOOKUP($B32,'Eredmény kód szerint'!$A$1:$G$111,3,0)</f>
        <v>5</v>
      </c>
      <c r="H32" s="11">
        <f>VLOOKUP($B32,'Eredmény kód szerint'!$A$1:$G$111,4,0)</f>
        <v>3</v>
      </c>
      <c r="I32" s="11">
        <f>VLOOKUP($B32,'Eredmény kód szerint'!$A$1:$G$111,5,0)</f>
        <v>9</v>
      </c>
      <c r="J32" s="11">
        <f>VLOOKUP($B32,'Eredmény kód szerint'!$A$1:$G$111,6,0)</f>
        <v>0</v>
      </c>
      <c r="K32" s="11">
        <f t="shared" si="1"/>
        <v>19</v>
      </c>
    </row>
    <row r="33" spans="1:11" ht="36" x14ac:dyDescent="0.3">
      <c r="A33" s="2">
        <f t="shared" si="0"/>
        <v>80</v>
      </c>
      <c r="B33" s="2" t="s">
        <v>187</v>
      </c>
      <c r="C33" s="2" t="s">
        <v>20</v>
      </c>
      <c r="D33" s="3" t="s">
        <v>16</v>
      </c>
      <c r="E33" s="3" t="s">
        <v>17</v>
      </c>
      <c r="F33" s="11">
        <f>VLOOKUP($B33,'Eredmény kód szerint'!$A$1:$G$111,2,0)</f>
        <v>0</v>
      </c>
      <c r="G33" s="11">
        <f>VLOOKUP($B33,'Eredmény kód szerint'!$A$1:$G$111,3,0)</f>
        <v>2</v>
      </c>
      <c r="H33" s="11">
        <f>VLOOKUP($B33,'Eredmény kód szerint'!$A$1:$G$111,4,0)</f>
        <v>3</v>
      </c>
      <c r="I33" s="11">
        <f>VLOOKUP($B33,'Eredmény kód szerint'!$A$1:$G$111,5,0)</f>
        <v>1</v>
      </c>
      <c r="J33" s="11">
        <f>VLOOKUP($B33,'Eredmény kód szerint'!$A$1:$G$111,6,0)</f>
        <v>0</v>
      </c>
      <c r="K33" s="11">
        <f t="shared" si="1"/>
        <v>6</v>
      </c>
    </row>
    <row r="34" spans="1:11" x14ac:dyDescent="0.3">
      <c r="A34" s="2">
        <f t="shared" si="0"/>
        <v>35</v>
      </c>
      <c r="B34" s="2" t="s">
        <v>191</v>
      </c>
      <c r="C34" s="2" t="s">
        <v>72</v>
      </c>
      <c r="D34" s="3" t="s">
        <v>48</v>
      </c>
      <c r="E34" s="3" t="s">
        <v>71</v>
      </c>
      <c r="F34" s="11" t="str">
        <f>VLOOKUP($B34,'Eredmény kód szerint'!$A$1:$G$111,2,0)</f>
        <v>X</v>
      </c>
      <c r="G34" s="11">
        <f>VLOOKUP($B34,'Eredmény kód szerint'!$A$1:$G$111,3,0)</f>
        <v>5</v>
      </c>
      <c r="H34" s="11">
        <f>VLOOKUP($B34,'Eredmény kód szerint'!$A$1:$G$111,4,0)</f>
        <v>6</v>
      </c>
      <c r="I34" s="11">
        <f>VLOOKUP($B34,'Eredmény kód szerint'!$A$1:$G$111,5,0)</f>
        <v>5</v>
      </c>
      <c r="J34" s="11">
        <f>VLOOKUP($B34,'Eredmény kód szerint'!$A$1:$G$111,6,0)</f>
        <v>10</v>
      </c>
      <c r="K34" s="11">
        <f t="shared" si="1"/>
        <v>26</v>
      </c>
    </row>
    <row r="35" spans="1:11" x14ac:dyDescent="0.3">
      <c r="A35" s="2">
        <f t="shared" si="0"/>
        <v>91</v>
      </c>
      <c r="B35" s="2" t="s">
        <v>167</v>
      </c>
      <c r="C35" s="2" t="s">
        <v>54</v>
      </c>
      <c r="D35" s="3" t="s">
        <v>29</v>
      </c>
      <c r="E35" s="3" t="s">
        <v>142</v>
      </c>
      <c r="F35" s="11">
        <f>VLOOKUP($B35,'Eredmény kód szerint'!$A$1:$G$111,2,0)</f>
        <v>3</v>
      </c>
      <c r="G35" s="11">
        <f>VLOOKUP($B35,'Eredmény kód szerint'!$A$1:$G$111,3,0)</f>
        <v>0</v>
      </c>
      <c r="H35" s="11">
        <f>VLOOKUP($B35,'Eredmény kód szerint'!$A$1:$G$111,4,0)</f>
        <v>1</v>
      </c>
      <c r="I35" s="11">
        <f>VLOOKUP($B35,'Eredmény kód szerint'!$A$1:$G$111,5,0)</f>
        <v>0</v>
      </c>
      <c r="J35" s="11">
        <f>VLOOKUP($B35,'Eredmény kód szerint'!$A$1:$G$111,6,0)</f>
        <v>0</v>
      </c>
      <c r="K35" s="11">
        <f t="shared" si="1"/>
        <v>4</v>
      </c>
    </row>
    <row r="36" spans="1:11" x14ac:dyDescent="0.3">
      <c r="A36" s="2">
        <f t="shared" si="0"/>
        <v>45</v>
      </c>
      <c r="B36" s="2" t="s">
        <v>256</v>
      </c>
      <c r="C36" s="2" t="s">
        <v>114</v>
      </c>
      <c r="D36" s="3" t="s">
        <v>1</v>
      </c>
      <c r="E36" s="3" t="s">
        <v>111</v>
      </c>
      <c r="F36" s="11">
        <f>VLOOKUP($B36,'Eredmény kód szerint'!$A$1:$G$111,2,0)</f>
        <v>8</v>
      </c>
      <c r="G36" s="11">
        <f>VLOOKUP($B36,'Eredmény kód szerint'!$A$1:$G$111,3,0)</f>
        <v>3</v>
      </c>
      <c r="H36" s="11">
        <f>VLOOKUP($B36,'Eredmény kód szerint'!$A$1:$G$111,4,0)</f>
        <v>1</v>
      </c>
      <c r="I36" s="11">
        <f>VLOOKUP($B36,'Eredmény kód szerint'!$A$1:$G$111,5,0)</f>
        <v>2</v>
      </c>
      <c r="J36" s="11">
        <f>VLOOKUP($B36,'Eredmény kód szerint'!$A$1:$G$111,6,0)</f>
        <v>2</v>
      </c>
      <c r="K36" s="11">
        <f t="shared" si="1"/>
        <v>16</v>
      </c>
    </row>
    <row r="37" spans="1:11" x14ac:dyDescent="0.3">
      <c r="A37" s="2">
        <f t="shared" si="0"/>
        <v>41</v>
      </c>
      <c r="B37" s="2" t="s">
        <v>205</v>
      </c>
      <c r="C37" s="2" t="s">
        <v>73</v>
      </c>
      <c r="D37" s="3" t="s">
        <v>48</v>
      </c>
      <c r="E37" s="3" t="s">
        <v>71</v>
      </c>
      <c r="F37" s="11">
        <f>VLOOKUP($B37,'Eredmény kód szerint'!$A$1:$G$111,2,0)</f>
        <v>0</v>
      </c>
      <c r="G37" s="11">
        <f>VLOOKUP($B37,'Eredmény kód szerint'!$A$1:$G$111,3,0)</f>
        <v>5</v>
      </c>
      <c r="H37" s="11">
        <f>VLOOKUP($B37,'Eredmény kód szerint'!$A$1:$G$111,4,0)</f>
        <v>8</v>
      </c>
      <c r="I37" s="11">
        <f>VLOOKUP($B37,'Eredmény kód szerint'!$A$1:$G$111,5,0)</f>
        <v>1</v>
      </c>
      <c r="J37" s="11">
        <f>VLOOKUP($B37,'Eredmény kód szerint'!$A$1:$G$111,6,0)</f>
        <v>8</v>
      </c>
      <c r="K37" s="11">
        <f t="shared" si="1"/>
        <v>22</v>
      </c>
    </row>
    <row r="38" spans="1:11" ht="36" x14ac:dyDescent="0.3">
      <c r="A38" s="2">
        <f t="shared" si="0"/>
        <v>47</v>
      </c>
      <c r="B38" s="2" t="s">
        <v>209</v>
      </c>
      <c r="C38" s="2" t="s">
        <v>91</v>
      </c>
      <c r="D38" s="3" t="s">
        <v>29</v>
      </c>
      <c r="E38" s="3" t="s">
        <v>143</v>
      </c>
      <c r="F38" s="11">
        <f>VLOOKUP($B38,'Eredmény kód szerint'!$A$1:$G$111,2,0)</f>
        <v>6</v>
      </c>
      <c r="G38" s="11">
        <f>VLOOKUP($B38,'Eredmény kód szerint'!$A$1:$G$111,3,0)</f>
        <v>2</v>
      </c>
      <c r="H38" s="11">
        <f>VLOOKUP($B38,'Eredmény kód szerint'!$A$1:$G$111,4,0)</f>
        <v>2</v>
      </c>
      <c r="I38" s="11">
        <f>VLOOKUP($B38,'Eredmény kód szerint'!$A$1:$G$111,5,0)</f>
        <v>3</v>
      </c>
      <c r="J38" s="11">
        <f>VLOOKUP($B38,'Eredmény kód szerint'!$A$1:$G$111,6,0)</f>
        <v>1</v>
      </c>
      <c r="K38" s="11">
        <f t="shared" si="1"/>
        <v>14</v>
      </c>
    </row>
    <row r="39" spans="1:11" x14ac:dyDescent="0.3">
      <c r="A39" s="2">
        <f t="shared" si="0"/>
        <v>56</v>
      </c>
      <c r="B39" s="2" t="s">
        <v>176</v>
      </c>
      <c r="C39" s="2" t="s">
        <v>52</v>
      </c>
      <c r="D39" s="3" t="s">
        <v>48</v>
      </c>
      <c r="E39" s="3" t="s">
        <v>49</v>
      </c>
      <c r="F39" s="11">
        <f>VLOOKUP($B39,'Eredmény kód szerint'!$A$1:$G$111,2,0)</f>
        <v>4</v>
      </c>
      <c r="G39" s="11">
        <f>VLOOKUP($B39,'Eredmény kód szerint'!$A$1:$G$111,3,0)</f>
        <v>4</v>
      </c>
      <c r="H39" s="11">
        <f>VLOOKUP($B39,'Eredmény kód szerint'!$A$1:$G$111,4,0)</f>
        <v>1</v>
      </c>
      <c r="I39" s="11">
        <f>VLOOKUP($B39,'Eredmény kód szerint'!$A$1:$G$111,5,0)</f>
        <v>0</v>
      </c>
      <c r="J39" s="11">
        <f>VLOOKUP($B39,'Eredmény kód szerint'!$A$1:$G$111,6,0)</f>
        <v>2</v>
      </c>
      <c r="K39" s="11">
        <f t="shared" si="1"/>
        <v>11</v>
      </c>
    </row>
    <row r="40" spans="1:11" ht="54" x14ac:dyDescent="0.3">
      <c r="A40" s="2">
        <f t="shared" si="0"/>
        <v>14</v>
      </c>
      <c r="B40" s="2" t="s">
        <v>153</v>
      </c>
      <c r="C40" s="2" t="s">
        <v>83</v>
      </c>
      <c r="D40" s="3" t="s">
        <v>155</v>
      </c>
      <c r="E40" s="3" t="s">
        <v>81</v>
      </c>
      <c r="F40" s="11">
        <f>VLOOKUP($B40,'Eredmény kód szerint'!$A$1:$G$111,2,0)</f>
        <v>20</v>
      </c>
      <c r="G40" s="11">
        <f>VLOOKUP($B40,'Eredmény kód szerint'!$A$1:$G$111,3,0)</f>
        <v>12</v>
      </c>
      <c r="H40" s="11">
        <f>VLOOKUP($B40,'Eredmény kód szerint'!$A$1:$G$111,4,0)</f>
        <v>20</v>
      </c>
      <c r="I40" s="11">
        <f>VLOOKUP($B40,'Eredmény kód szerint'!$A$1:$G$111,5,0)</f>
        <v>0</v>
      </c>
      <c r="J40" s="11">
        <f>VLOOKUP($B40,'Eredmény kód szerint'!$A$1:$G$111,6,0)</f>
        <v>4</v>
      </c>
      <c r="K40" s="11">
        <f t="shared" si="1"/>
        <v>56</v>
      </c>
    </row>
    <row r="41" spans="1:11" ht="54" x14ac:dyDescent="0.3">
      <c r="A41" s="2">
        <f t="shared" si="0"/>
        <v>32</v>
      </c>
      <c r="B41" s="2" t="s">
        <v>238</v>
      </c>
      <c r="C41" s="2" t="s">
        <v>89</v>
      </c>
      <c r="D41" s="3" t="s">
        <v>155</v>
      </c>
      <c r="E41" s="3" t="s">
        <v>86</v>
      </c>
      <c r="F41" s="11">
        <f>VLOOKUP($B41,'Eredmény kód szerint'!$A$1:$G$111,2,0)</f>
        <v>14</v>
      </c>
      <c r="G41" s="11">
        <f>VLOOKUP($B41,'Eredmény kód szerint'!$A$1:$G$111,3,0)</f>
        <v>5</v>
      </c>
      <c r="H41" s="11" t="str">
        <f>VLOOKUP($B41,'Eredmény kód szerint'!$A$1:$G$111,4,0)</f>
        <v>X</v>
      </c>
      <c r="I41" s="11">
        <f>VLOOKUP($B41,'Eredmény kód szerint'!$A$1:$G$111,5,0)</f>
        <v>8</v>
      </c>
      <c r="J41" s="11">
        <f>VLOOKUP($B41,'Eredmény kód szerint'!$A$1:$G$111,6,0)</f>
        <v>8</v>
      </c>
      <c r="K41" s="11">
        <f t="shared" si="1"/>
        <v>35</v>
      </c>
    </row>
    <row r="42" spans="1:11" ht="36" x14ac:dyDescent="0.3">
      <c r="A42" s="2">
        <f t="shared" si="0"/>
        <v>25</v>
      </c>
      <c r="B42" s="4" t="s">
        <v>222</v>
      </c>
      <c r="C42" s="4" t="s">
        <v>67</v>
      </c>
      <c r="D42" s="3" t="s">
        <v>66</v>
      </c>
      <c r="E42" s="3" t="s">
        <v>39</v>
      </c>
      <c r="F42" s="11">
        <f>VLOOKUP($B42,'Eredmény kód szerint'!$A$1:$G$111,2,0)</f>
        <v>20</v>
      </c>
      <c r="G42" s="11">
        <f>VLOOKUP($B42,'Eredmény kód szerint'!$A$1:$G$111,3,0)</f>
        <v>8</v>
      </c>
      <c r="H42" s="11">
        <f>VLOOKUP($B42,'Eredmény kód szerint'!$A$1:$G$111,4,0)</f>
        <v>2</v>
      </c>
      <c r="I42" s="11">
        <f>VLOOKUP($B42,'Eredmény kód szerint'!$A$1:$G$111,5,0)</f>
        <v>3</v>
      </c>
      <c r="J42" s="11">
        <f>VLOOKUP($B42,'Eredmény kód szerint'!$A$1:$G$111,6,0)</f>
        <v>10</v>
      </c>
      <c r="K42" s="11">
        <f t="shared" si="1"/>
        <v>43</v>
      </c>
    </row>
    <row r="43" spans="1:11" ht="36" x14ac:dyDescent="0.3">
      <c r="A43" s="2">
        <f t="shared" si="0"/>
        <v>26</v>
      </c>
      <c r="B43" s="3" t="s">
        <v>179</v>
      </c>
      <c r="C43" s="3" t="s">
        <v>13</v>
      </c>
      <c r="D43" s="3" t="s">
        <v>11</v>
      </c>
      <c r="E43" s="3" t="s">
        <v>131</v>
      </c>
      <c r="F43" s="11">
        <f>VLOOKUP($B43,'Eredmény kód szerint'!$A$1:$G$111,2,0)</f>
        <v>20</v>
      </c>
      <c r="G43" s="11">
        <f>VLOOKUP($B43,'Eredmény kód szerint'!$A$1:$G$111,3,0)</f>
        <v>5</v>
      </c>
      <c r="H43" s="11">
        <f>VLOOKUP($B43,'Eredmény kód szerint'!$A$1:$G$111,4,0)</f>
        <v>2</v>
      </c>
      <c r="I43" s="11">
        <f>VLOOKUP($B43,'Eredmény kód szerint'!$A$1:$G$111,5,0)</f>
        <v>12</v>
      </c>
      <c r="J43" s="11">
        <f>VLOOKUP($B43,'Eredmény kód szerint'!$A$1:$G$111,6,0)</f>
        <v>1</v>
      </c>
      <c r="K43" s="11">
        <f t="shared" si="1"/>
        <v>40</v>
      </c>
    </row>
    <row r="44" spans="1:11" ht="36" x14ac:dyDescent="0.3">
      <c r="A44" s="2">
        <f t="shared" si="0"/>
        <v>70</v>
      </c>
      <c r="B44" s="2" t="s">
        <v>181</v>
      </c>
      <c r="C44" s="2" t="s">
        <v>45</v>
      </c>
      <c r="D44" s="3" t="s">
        <v>16</v>
      </c>
      <c r="E44" s="3" t="s">
        <v>132</v>
      </c>
      <c r="F44" s="11">
        <f>VLOOKUP($B44,'Eredmény kód szerint'!$A$1:$G$111,2,0)</f>
        <v>0</v>
      </c>
      <c r="G44" s="11">
        <f>VLOOKUP($B44,'Eredmény kód szerint'!$A$1:$G$111,3,0)</f>
        <v>5</v>
      </c>
      <c r="H44" s="11">
        <f>VLOOKUP($B44,'Eredmény kód szerint'!$A$1:$G$111,4,0)</f>
        <v>0</v>
      </c>
      <c r="I44" s="11">
        <f>VLOOKUP($B44,'Eredmény kód szerint'!$A$1:$G$111,5,0)</f>
        <v>1</v>
      </c>
      <c r="J44" s="11">
        <f>VLOOKUP($B44,'Eredmény kód szerint'!$A$1:$G$111,6,0)</f>
        <v>2</v>
      </c>
      <c r="K44" s="11">
        <f t="shared" si="1"/>
        <v>8</v>
      </c>
    </row>
    <row r="45" spans="1:11" ht="54" x14ac:dyDescent="0.3">
      <c r="A45" s="2">
        <f t="shared" si="0"/>
        <v>8</v>
      </c>
      <c r="B45" s="2" t="s">
        <v>235</v>
      </c>
      <c r="C45" s="2" t="s">
        <v>82</v>
      </c>
      <c r="D45" s="3" t="s">
        <v>155</v>
      </c>
      <c r="E45" s="3" t="s">
        <v>81</v>
      </c>
      <c r="F45" s="11">
        <f>VLOOKUP($B45,'Eredmény kód szerint'!$A$1:$G$111,2,0)</f>
        <v>20</v>
      </c>
      <c r="G45" s="11">
        <f>VLOOKUP($B45,'Eredmény kód szerint'!$A$1:$G$111,3,0)</f>
        <v>20</v>
      </c>
      <c r="H45" s="11">
        <f>VLOOKUP($B45,'Eredmény kód szerint'!$A$1:$G$111,4,0)</f>
        <v>13</v>
      </c>
      <c r="I45" s="11">
        <f>VLOOKUP($B45,'Eredmény kód szerint'!$A$1:$G$111,5,0)</f>
        <v>20</v>
      </c>
      <c r="J45" s="11">
        <f>VLOOKUP($B45,'Eredmény kód szerint'!$A$1:$G$111,6,0)</f>
        <v>4</v>
      </c>
      <c r="K45" s="11">
        <f t="shared" si="1"/>
        <v>77</v>
      </c>
    </row>
    <row r="46" spans="1:11" ht="36" x14ac:dyDescent="0.3">
      <c r="A46" s="2">
        <f t="shared" si="0"/>
        <v>62</v>
      </c>
      <c r="B46" s="3" t="s">
        <v>188</v>
      </c>
      <c r="C46" s="3" t="s">
        <v>135</v>
      </c>
      <c r="D46" s="3" t="s">
        <v>11</v>
      </c>
      <c r="E46" s="3" t="s">
        <v>134</v>
      </c>
      <c r="F46" s="11">
        <f>VLOOKUP($B46,'Eredmény kód szerint'!$A$1:$G$111,2,0)</f>
        <v>2</v>
      </c>
      <c r="G46" s="11">
        <f>VLOOKUP($B46,'Eredmény kód szerint'!$A$1:$G$111,3,0)</f>
        <v>5</v>
      </c>
      <c r="H46" s="11">
        <f>VLOOKUP($B46,'Eredmény kód szerint'!$A$1:$G$111,4,0)</f>
        <v>2</v>
      </c>
      <c r="I46" s="11">
        <f>VLOOKUP($B46,'Eredmény kód szerint'!$A$1:$G$111,5,0)</f>
        <v>1</v>
      </c>
      <c r="J46" s="11">
        <f>VLOOKUP($B46,'Eredmény kód szerint'!$A$1:$G$111,6,0)</f>
        <v>0</v>
      </c>
      <c r="K46" s="11">
        <f t="shared" si="1"/>
        <v>10</v>
      </c>
    </row>
    <row r="47" spans="1:11" ht="36" x14ac:dyDescent="0.3">
      <c r="A47" s="2"/>
      <c r="B47" s="3"/>
      <c r="C47" s="3" t="s">
        <v>137</v>
      </c>
      <c r="D47" s="3" t="s">
        <v>11</v>
      </c>
      <c r="E47" s="3" t="s">
        <v>134</v>
      </c>
      <c r="F47" s="11"/>
      <c r="G47" s="11"/>
      <c r="H47" s="11"/>
      <c r="I47" s="11"/>
      <c r="J47" s="11"/>
      <c r="K47" s="11"/>
    </row>
    <row r="48" spans="1:11" ht="36" x14ac:dyDescent="0.3">
      <c r="A48" s="2">
        <f t="shared" si="0"/>
        <v>47</v>
      </c>
      <c r="B48" s="2" t="s">
        <v>207</v>
      </c>
      <c r="C48" s="2" t="s">
        <v>128</v>
      </c>
      <c r="D48" s="3" t="s">
        <v>125</v>
      </c>
      <c r="E48" s="3" t="s">
        <v>49</v>
      </c>
      <c r="F48" s="11">
        <f>VLOOKUP($B48,'Eredmény kód szerint'!$A$1:$G$111,2,0)</f>
        <v>4</v>
      </c>
      <c r="G48" s="11">
        <f>VLOOKUP($B48,'Eredmény kód szerint'!$A$1:$G$111,3,0)</f>
        <v>3</v>
      </c>
      <c r="H48" s="11">
        <f>VLOOKUP($B48,'Eredmény kód szerint'!$A$1:$G$111,4,0)</f>
        <v>4</v>
      </c>
      <c r="I48" s="11">
        <f>VLOOKUP($B48,'Eredmény kód szerint'!$A$1:$G$111,5,0)</f>
        <v>1</v>
      </c>
      <c r="J48" s="11">
        <f>VLOOKUP($B48,'Eredmény kód szerint'!$A$1:$G$111,6,0)</f>
        <v>2</v>
      </c>
      <c r="K48" s="11">
        <f t="shared" si="1"/>
        <v>14</v>
      </c>
    </row>
    <row r="49" spans="1:11" x14ac:dyDescent="0.3">
      <c r="A49" s="2">
        <f t="shared" si="0"/>
        <v>105</v>
      </c>
      <c r="B49" s="2" t="s">
        <v>218</v>
      </c>
      <c r="C49" s="2" t="s">
        <v>28</v>
      </c>
      <c r="D49" s="3" t="s">
        <v>25</v>
      </c>
      <c r="E49" s="2"/>
      <c r="F49" s="11">
        <f>VLOOKUP($B49,'Eredmény kód szerint'!$A$1:$G$111,2,0)</f>
        <v>0</v>
      </c>
      <c r="G49" s="11" t="str">
        <f>VLOOKUP($B49,'Eredmény kód szerint'!$A$1:$G$111,3,0)</f>
        <v>X</v>
      </c>
      <c r="H49" s="11">
        <f>VLOOKUP($B49,'Eredmény kód szerint'!$A$1:$G$111,4,0)</f>
        <v>1</v>
      </c>
      <c r="I49" s="11">
        <f>VLOOKUP($B49,'Eredmény kód szerint'!$A$1:$G$111,5,0)</f>
        <v>1</v>
      </c>
      <c r="J49" s="11">
        <f>VLOOKUP($B49,'Eredmény kód szerint'!$A$1:$G$111,6,0)</f>
        <v>0</v>
      </c>
      <c r="K49" s="11">
        <f t="shared" si="1"/>
        <v>2</v>
      </c>
    </row>
    <row r="50" spans="1:11" ht="54" x14ac:dyDescent="0.3">
      <c r="A50" s="2">
        <f t="shared" si="0"/>
        <v>91</v>
      </c>
      <c r="B50" s="3" t="s">
        <v>206</v>
      </c>
      <c r="C50" s="3" t="s">
        <v>36</v>
      </c>
      <c r="D50" s="3" t="s">
        <v>11</v>
      </c>
      <c r="E50" s="3" t="s">
        <v>130</v>
      </c>
      <c r="F50" s="11">
        <f>VLOOKUP($B50,'Eredmény kód szerint'!$A$1:$G$111,2,0)</f>
        <v>1</v>
      </c>
      <c r="G50" s="11">
        <f>VLOOKUP($B50,'Eredmény kód szerint'!$A$1:$G$111,3,0)</f>
        <v>1</v>
      </c>
      <c r="H50" s="11">
        <f>VLOOKUP($B50,'Eredmény kód szerint'!$A$1:$G$111,4,0)</f>
        <v>1</v>
      </c>
      <c r="I50" s="11">
        <f>VLOOKUP($B50,'Eredmény kód szerint'!$A$1:$G$111,5,0)</f>
        <v>1</v>
      </c>
      <c r="J50" s="11">
        <f>VLOOKUP($B50,'Eredmény kód szerint'!$A$1:$G$111,6,0)</f>
        <v>0</v>
      </c>
      <c r="K50" s="11">
        <f t="shared" si="1"/>
        <v>4</v>
      </c>
    </row>
    <row r="51" spans="1:11" ht="54" x14ac:dyDescent="0.3">
      <c r="A51" s="2">
        <f t="shared" si="0"/>
        <v>62</v>
      </c>
      <c r="B51" s="3" t="s">
        <v>214</v>
      </c>
      <c r="C51" s="3" t="s">
        <v>8</v>
      </c>
      <c r="D51" s="3" t="s">
        <v>155</v>
      </c>
      <c r="E51" s="3" t="s">
        <v>139</v>
      </c>
      <c r="F51" s="11" t="str">
        <f>VLOOKUP($B51,'Eredmény kód szerint'!$A$1:$G$111,2,0)</f>
        <v>X</v>
      </c>
      <c r="G51" s="11">
        <f>VLOOKUP($B51,'Eredmény kód szerint'!$A$1:$G$111,3,0)</f>
        <v>2</v>
      </c>
      <c r="H51" s="11">
        <f>VLOOKUP($B51,'Eredmény kód szerint'!$A$1:$G$111,4,0)</f>
        <v>8</v>
      </c>
      <c r="I51" s="11" t="str">
        <f>VLOOKUP($B51,'Eredmény kód szerint'!$A$1:$G$111,5,0)</f>
        <v>X</v>
      </c>
      <c r="J51" s="11">
        <f>VLOOKUP($B51,'Eredmény kód szerint'!$A$1:$G$111,6,0)</f>
        <v>0</v>
      </c>
      <c r="K51" s="11">
        <f t="shared" si="1"/>
        <v>10</v>
      </c>
    </row>
    <row r="52" spans="1:11" ht="54" x14ac:dyDescent="0.3">
      <c r="A52" s="2">
        <f t="shared" si="0"/>
        <v>91</v>
      </c>
      <c r="B52" s="2" t="s">
        <v>201</v>
      </c>
      <c r="C52" s="2" t="s">
        <v>100</v>
      </c>
      <c r="D52" s="3" t="s">
        <v>29</v>
      </c>
      <c r="E52" s="3" t="s">
        <v>98</v>
      </c>
      <c r="F52" s="11">
        <f>VLOOKUP($B52,'Eredmény kód szerint'!$A$1:$G$111,2,0)</f>
        <v>2</v>
      </c>
      <c r="G52" s="11">
        <f>VLOOKUP($B52,'Eredmény kód szerint'!$A$1:$G$111,3,0)</f>
        <v>0</v>
      </c>
      <c r="H52" s="11">
        <f>VLOOKUP($B52,'Eredmény kód szerint'!$A$1:$G$111,4,0)</f>
        <v>2</v>
      </c>
      <c r="I52" s="11">
        <f>VLOOKUP($B52,'Eredmény kód szerint'!$A$1:$G$111,5,0)</f>
        <v>0</v>
      </c>
      <c r="J52" s="11">
        <f>VLOOKUP($B52,'Eredmény kód szerint'!$A$1:$G$111,6,0)</f>
        <v>0</v>
      </c>
      <c r="K52" s="11">
        <f t="shared" si="1"/>
        <v>4</v>
      </c>
    </row>
    <row r="53" spans="1:11" ht="36" x14ac:dyDescent="0.3">
      <c r="A53" s="2">
        <f t="shared" si="0"/>
        <v>67</v>
      </c>
      <c r="B53" s="2" t="s">
        <v>178</v>
      </c>
      <c r="C53" s="2" t="s">
        <v>102</v>
      </c>
      <c r="D53" s="3" t="s">
        <v>119</v>
      </c>
      <c r="E53" s="3" t="s">
        <v>133</v>
      </c>
      <c r="F53" s="11">
        <f>VLOOKUP($B53,'Eredmény kód szerint'!$A$1:$G$111,2,0)</f>
        <v>2</v>
      </c>
      <c r="G53" s="11">
        <f>VLOOKUP($B53,'Eredmény kód szerint'!$A$1:$G$111,3,0)</f>
        <v>4</v>
      </c>
      <c r="H53" s="11">
        <f>VLOOKUP($B53,'Eredmény kód szerint'!$A$1:$G$111,4,0)</f>
        <v>2</v>
      </c>
      <c r="I53" s="11">
        <f>VLOOKUP($B53,'Eredmény kód szerint'!$A$1:$G$111,5,0)</f>
        <v>1</v>
      </c>
      <c r="J53" s="11">
        <f>VLOOKUP($B53,'Eredmény kód szerint'!$A$1:$G$111,6,0)</f>
        <v>0</v>
      </c>
      <c r="K53" s="11">
        <f t="shared" si="1"/>
        <v>9</v>
      </c>
    </row>
    <row r="54" spans="1:11" x14ac:dyDescent="0.3">
      <c r="A54" s="2">
        <f t="shared" si="0"/>
        <v>2</v>
      </c>
      <c r="B54" s="2" t="s">
        <v>195</v>
      </c>
      <c r="C54" s="2" t="s">
        <v>106</v>
      </c>
      <c r="D54" s="3" t="s">
        <v>22</v>
      </c>
      <c r="E54" s="3" t="s">
        <v>2</v>
      </c>
      <c r="F54" s="11">
        <f>VLOOKUP($B54,'Eredmény kód szerint'!$A$1:$G$111,2,0)</f>
        <v>20</v>
      </c>
      <c r="G54" s="11">
        <f>VLOOKUP($B54,'Eredmény kód szerint'!$A$1:$G$111,3,0)</f>
        <v>10</v>
      </c>
      <c r="H54" s="11">
        <f>VLOOKUP($B54,'Eredmény kód szerint'!$A$1:$G$111,4,0)</f>
        <v>16</v>
      </c>
      <c r="I54" s="11">
        <f>VLOOKUP($B54,'Eredmény kód szerint'!$A$1:$G$111,5,0)</f>
        <v>20</v>
      </c>
      <c r="J54" s="11">
        <f>VLOOKUP($B54,'Eredmény kód szerint'!$A$1:$G$111,6,0)</f>
        <v>17</v>
      </c>
      <c r="K54" s="11">
        <f t="shared" si="1"/>
        <v>83</v>
      </c>
    </row>
    <row r="55" spans="1:11" x14ac:dyDescent="0.3">
      <c r="A55" s="2">
        <f t="shared" si="0"/>
        <v>38</v>
      </c>
      <c r="B55" s="2" t="s">
        <v>249</v>
      </c>
      <c r="C55" s="2" t="s">
        <v>51</v>
      </c>
      <c r="D55" s="3" t="s">
        <v>48</v>
      </c>
      <c r="E55" s="3" t="s">
        <v>49</v>
      </c>
      <c r="F55" s="11">
        <f>VLOOKUP($B55,'Eredmény kód szerint'!$A$1:$G$111,2,0)</f>
        <v>4</v>
      </c>
      <c r="G55" s="11">
        <f>VLOOKUP($B55,'Eredmény kód szerint'!$A$1:$G$111,3,0)</f>
        <v>8</v>
      </c>
      <c r="H55" s="11">
        <f>VLOOKUP($B55,'Eredmény kód szerint'!$A$1:$G$111,4,0)</f>
        <v>1</v>
      </c>
      <c r="I55" s="11">
        <f>VLOOKUP($B55,'Eredmény kód szerint'!$A$1:$G$111,5,0)</f>
        <v>7</v>
      </c>
      <c r="J55" s="11">
        <f>VLOOKUP($B55,'Eredmény kód szerint'!$A$1:$G$111,6,0)</f>
        <v>5</v>
      </c>
      <c r="K55" s="11">
        <f t="shared" si="1"/>
        <v>25</v>
      </c>
    </row>
    <row r="56" spans="1:11" ht="36" x14ac:dyDescent="0.3">
      <c r="A56" s="2">
        <f t="shared" si="0"/>
        <v>80</v>
      </c>
      <c r="B56" s="2" t="s">
        <v>243</v>
      </c>
      <c r="C56" s="2" t="s">
        <v>97</v>
      </c>
      <c r="D56" s="3" t="s">
        <v>92</v>
      </c>
      <c r="E56" s="3" t="s">
        <v>93</v>
      </c>
      <c r="F56" s="11">
        <f>VLOOKUP($B56,'Eredmény kód szerint'!$A$1:$G$111,2,0)</f>
        <v>2</v>
      </c>
      <c r="G56" s="11">
        <f>VLOOKUP($B56,'Eredmény kód szerint'!$A$1:$G$111,3,0)</f>
        <v>0</v>
      </c>
      <c r="H56" s="11">
        <f>VLOOKUP($B56,'Eredmény kód szerint'!$A$1:$G$111,4,0)</f>
        <v>3</v>
      </c>
      <c r="I56" s="11">
        <f>VLOOKUP($B56,'Eredmény kód szerint'!$A$1:$G$111,5,0)</f>
        <v>0</v>
      </c>
      <c r="J56" s="11">
        <f>VLOOKUP($B56,'Eredmény kód szerint'!$A$1:$G$111,6,0)</f>
        <v>1</v>
      </c>
      <c r="K56" s="11">
        <f t="shared" si="1"/>
        <v>6</v>
      </c>
    </row>
    <row r="57" spans="1:11" ht="54" x14ac:dyDescent="0.3">
      <c r="A57" s="2">
        <f t="shared" si="0"/>
        <v>11</v>
      </c>
      <c r="B57" s="2" t="s">
        <v>226</v>
      </c>
      <c r="C57" s="2" t="s">
        <v>79</v>
      </c>
      <c r="D57" s="3" t="s">
        <v>155</v>
      </c>
      <c r="E57" s="3" t="s">
        <v>76</v>
      </c>
      <c r="F57" s="11">
        <f>VLOOKUP($B57,'Eredmény kód szerint'!$A$1:$G$111,2,0)</f>
        <v>18</v>
      </c>
      <c r="G57" s="11" t="str">
        <f>VLOOKUP($B57,'Eredmény kód szerint'!$A$1:$G$111,3,0)</f>
        <v>X</v>
      </c>
      <c r="H57" s="11">
        <f>VLOOKUP($B57,'Eredmény kód szerint'!$A$1:$G$111,4,0)</f>
        <v>12</v>
      </c>
      <c r="I57" s="11">
        <f>VLOOKUP($B57,'Eredmény kód szerint'!$A$1:$G$111,5,0)</f>
        <v>17</v>
      </c>
      <c r="J57" s="11">
        <f>VLOOKUP($B57,'Eredmény kód szerint'!$A$1:$G$111,6,0)</f>
        <v>18</v>
      </c>
      <c r="K57" s="11">
        <f t="shared" si="1"/>
        <v>65</v>
      </c>
    </row>
    <row r="58" spans="1:11" x14ac:dyDescent="0.3">
      <c r="A58" s="2">
        <f t="shared" si="0"/>
        <v>17</v>
      </c>
      <c r="B58" s="2" t="s">
        <v>202</v>
      </c>
      <c r="C58" s="2" t="s">
        <v>124</v>
      </c>
      <c r="D58" s="3" t="s">
        <v>119</v>
      </c>
      <c r="E58" s="3" t="s">
        <v>120</v>
      </c>
      <c r="F58" s="11">
        <f>VLOOKUP($B58,'Eredmény kód szerint'!$A$1:$G$111,2,0)</f>
        <v>2</v>
      </c>
      <c r="G58" s="11">
        <f>VLOOKUP($B58,'Eredmény kód szerint'!$A$1:$G$111,3,0)</f>
        <v>5</v>
      </c>
      <c r="H58" s="11">
        <f>VLOOKUP($B58,'Eredmény kód szerint'!$A$1:$G$111,4,0)</f>
        <v>20</v>
      </c>
      <c r="I58" s="11">
        <f>VLOOKUP($B58,'Eredmény kód szerint'!$A$1:$G$111,5,0)</f>
        <v>8</v>
      </c>
      <c r="J58" s="11">
        <f>VLOOKUP($B58,'Eredmény kód szerint'!$A$1:$G$111,6,0)</f>
        <v>17</v>
      </c>
      <c r="K58" s="11">
        <f t="shared" si="1"/>
        <v>52</v>
      </c>
    </row>
    <row r="59" spans="1:11" ht="36" x14ac:dyDescent="0.3">
      <c r="A59" s="2">
        <f t="shared" si="0"/>
        <v>70</v>
      </c>
      <c r="B59" s="2" t="s">
        <v>197</v>
      </c>
      <c r="C59" s="2" t="s">
        <v>43</v>
      </c>
      <c r="D59" s="3" t="s">
        <v>146</v>
      </c>
      <c r="E59" s="3" t="s">
        <v>39</v>
      </c>
      <c r="F59" s="11">
        <f>VLOOKUP($B59,'Eredmény kód szerint'!$A$1:$G$111,2,0)</f>
        <v>2</v>
      </c>
      <c r="G59" s="11">
        <f>VLOOKUP($B59,'Eredmény kód szerint'!$A$1:$G$111,3,0)</f>
        <v>3</v>
      </c>
      <c r="H59" s="11">
        <f>VLOOKUP($B59,'Eredmény kód szerint'!$A$1:$G$111,4,0)</f>
        <v>2</v>
      </c>
      <c r="I59" s="11">
        <f>VLOOKUP($B59,'Eredmény kód szerint'!$A$1:$G$111,5,0)</f>
        <v>0</v>
      </c>
      <c r="J59" s="11">
        <f>VLOOKUP($B59,'Eredmény kód szerint'!$A$1:$G$111,6,0)</f>
        <v>1</v>
      </c>
      <c r="K59" s="11">
        <f t="shared" si="1"/>
        <v>8</v>
      </c>
    </row>
    <row r="60" spans="1:11" x14ac:dyDescent="0.3">
      <c r="A60" s="2">
        <f t="shared" si="0"/>
        <v>30</v>
      </c>
      <c r="B60" s="2" t="s">
        <v>254</v>
      </c>
      <c r="C60" s="2" t="s">
        <v>113</v>
      </c>
      <c r="D60" s="3" t="s">
        <v>1</v>
      </c>
      <c r="E60" s="3" t="s">
        <v>111</v>
      </c>
      <c r="F60" s="11">
        <f>VLOOKUP($B60,'Eredmény kód szerint'!$A$1:$G$111,2,0)</f>
        <v>20</v>
      </c>
      <c r="G60" s="11">
        <f>VLOOKUP($B60,'Eredmény kód szerint'!$A$1:$G$111,3,0)</f>
        <v>10</v>
      </c>
      <c r="H60" s="11">
        <f>VLOOKUP($B60,'Eredmény kód szerint'!$A$1:$G$111,4,0)</f>
        <v>2</v>
      </c>
      <c r="I60" s="11">
        <f>VLOOKUP($B60,'Eredmény kód szerint'!$A$1:$G$111,5,0)</f>
        <v>3</v>
      </c>
      <c r="J60" s="11">
        <f>VLOOKUP($B60,'Eredmény kód szerint'!$A$1:$G$111,6,0)</f>
        <v>1</v>
      </c>
      <c r="K60" s="11">
        <f t="shared" si="1"/>
        <v>36</v>
      </c>
    </row>
    <row r="61" spans="1:11" x14ac:dyDescent="0.3">
      <c r="A61" s="2">
        <f t="shared" si="0"/>
        <v>70</v>
      </c>
      <c r="B61" s="2" t="s">
        <v>241</v>
      </c>
      <c r="C61" s="2" t="s">
        <v>5</v>
      </c>
      <c r="D61" s="3" t="s">
        <v>1</v>
      </c>
      <c r="E61" s="3" t="s">
        <v>2</v>
      </c>
      <c r="F61" s="11">
        <f>VLOOKUP($B61,'Eredmény kód szerint'!$A$1:$G$111,2,0)</f>
        <v>1</v>
      </c>
      <c r="G61" s="11">
        <f>VLOOKUP($B61,'Eredmény kód szerint'!$A$1:$G$111,3,0)</f>
        <v>2</v>
      </c>
      <c r="H61" s="11">
        <f>VLOOKUP($B61,'Eredmény kód szerint'!$A$1:$G$111,4,0)</f>
        <v>3</v>
      </c>
      <c r="I61" s="11">
        <f>VLOOKUP($B61,'Eredmény kód szerint'!$A$1:$G$111,5,0)</f>
        <v>1</v>
      </c>
      <c r="J61" s="11">
        <f>VLOOKUP($B61,'Eredmény kód szerint'!$A$1:$G$111,6,0)</f>
        <v>1</v>
      </c>
      <c r="K61" s="11">
        <f t="shared" si="1"/>
        <v>8</v>
      </c>
    </row>
    <row r="62" spans="1:11" ht="36" x14ac:dyDescent="0.3">
      <c r="A62" s="2">
        <f t="shared" si="0"/>
        <v>74</v>
      </c>
      <c r="B62" s="2" t="s">
        <v>189</v>
      </c>
      <c r="C62" s="2" t="s">
        <v>19</v>
      </c>
      <c r="D62" s="3" t="s">
        <v>16</v>
      </c>
      <c r="E62" s="3" t="s">
        <v>17</v>
      </c>
      <c r="F62" s="11">
        <f>VLOOKUP($B62,'Eredmény kód szerint'!$A$1:$G$111,2,0)</f>
        <v>2</v>
      </c>
      <c r="G62" s="11">
        <f>VLOOKUP($B62,'Eredmény kód szerint'!$A$1:$G$111,3,0)</f>
        <v>3</v>
      </c>
      <c r="H62" s="11">
        <f>VLOOKUP($B62,'Eredmény kód szerint'!$A$1:$G$111,4,0)</f>
        <v>2</v>
      </c>
      <c r="I62" s="11">
        <f>VLOOKUP($B62,'Eredmény kód szerint'!$A$1:$G$111,5,0)</f>
        <v>0</v>
      </c>
      <c r="J62" s="11">
        <f>VLOOKUP($B62,'Eredmény kód szerint'!$A$1:$G$111,6,0)</f>
        <v>0</v>
      </c>
      <c r="K62" s="11">
        <f t="shared" si="1"/>
        <v>7</v>
      </c>
    </row>
    <row r="63" spans="1:11" ht="36" x14ac:dyDescent="0.3">
      <c r="A63" s="2">
        <f t="shared" si="0"/>
        <v>16</v>
      </c>
      <c r="B63" s="4" t="s">
        <v>203</v>
      </c>
      <c r="C63" s="4" t="s">
        <v>70</v>
      </c>
      <c r="D63" s="3" t="s">
        <v>66</v>
      </c>
      <c r="E63" s="3" t="s">
        <v>39</v>
      </c>
      <c r="F63" s="11">
        <f>VLOOKUP($B63,'Eredmény kód szerint'!$A$1:$G$111,2,0)</f>
        <v>20</v>
      </c>
      <c r="G63" s="11">
        <f>VLOOKUP($B63,'Eredmény kód szerint'!$A$1:$G$111,3,0)</f>
        <v>9</v>
      </c>
      <c r="H63" s="11">
        <f>VLOOKUP($B63,'Eredmény kód szerint'!$A$1:$G$111,4,0)</f>
        <v>20</v>
      </c>
      <c r="I63" s="11">
        <f>VLOOKUP($B63,'Eredmény kód szerint'!$A$1:$G$111,5,0)</f>
        <v>4</v>
      </c>
      <c r="J63" s="11">
        <f>VLOOKUP($B63,'Eredmény kód szerint'!$A$1:$G$111,6,0)</f>
        <v>0</v>
      </c>
      <c r="K63" s="11">
        <f t="shared" si="1"/>
        <v>53</v>
      </c>
    </row>
    <row r="64" spans="1:11" ht="36" x14ac:dyDescent="0.3">
      <c r="A64" s="2">
        <f t="shared" si="0"/>
        <v>87</v>
      </c>
      <c r="B64" s="2" t="s">
        <v>244</v>
      </c>
      <c r="C64" s="2" t="s">
        <v>95</v>
      </c>
      <c r="D64" s="3" t="s">
        <v>92</v>
      </c>
      <c r="E64" s="3" t="s">
        <v>93</v>
      </c>
      <c r="F64" s="11">
        <f>VLOOKUP($B64,'Eredmény kód szerint'!$A$1:$G$111,2,0)</f>
        <v>0</v>
      </c>
      <c r="G64" s="11">
        <f>VLOOKUP($B64,'Eredmény kód szerint'!$A$1:$G$111,3,0)</f>
        <v>2</v>
      </c>
      <c r="H64" s="11">
        <f>VLOOKUP($B64,'Eredmény kód szerint'!$A$1:$G$111,4,0)</f>
        <v>3</v>
      </c>
      <c r="I64" s="11">
        <f>VLOOKUP($B64,'Eredmény kód szerint'!$A$1:$G$111,5,0)</f>
        <v>0</v>
      </c>
      <c r="J64" s="11">
        <f>VLOOKUP($B64,'Eredmény kód szerint'!$A$1:$G$111,6,0)</f>
        <v>0</v>
      </c>
      <c r="K64" s="11">
        <f t="shared" si="1"/>
        <v>5</v>
      </c>
    </row>
    <row r="65" spans="1:11" x14ac:dyDescent="0.3">
      <c r="A65" s="2">
        <f t="shared" si="0"/>
        <v>91</v>
      </c>
      <c r="B65" s="2" t="s">
        <v>231</v>
      </c>
      <c r="C65" s="2" t="s">
        <v>108</v>
      </c>
      <c r="D65" s="3" t="s">
        <v>29</v>
      </c>
      <c r="E65" s="3" t="s">
        <v>157</v>
      </c>
      <c r="F65" s="11">
        <f>VLOOKUP($B65,'Eredmény kód szerint'!$A$1:$G$111,2,0)</f>
        <v>2</v>
      </c>
      <c r="G65" s="11">
        <f>VLOOKUP($B65,'Eredmény kód szerint'!$A$1:$G$111,3,0)</f>
        <v>0</v>
      </c>
      <c r="H65" s="11">
        <f>VLOOKUP($B65,'Eredmény kód szerint'!$A$1:$G$111,4,0)</f>
        <v>2</v>
      </c>
      <c r="I65" s="11" t="str">
        <f>VLOOKUP($B65,'Eredmény kód szerint'!$A$1:$G$111,5,0)</f>
        <v>X</v>
      </c>
      <c r="J65" s="11">
        <f>VLOOKUP($B65,'Eredmény kód szerint'!$A$1:$G$111,6,0)</f>
        <v>0</v>
      </c>
      <c r="K65" s="11">
        <f t="shared" si="1"/>
        <v>4</v>
      </c>
    </row>
    <row r="66" spans="1:11" ht="54" x14ac:dyDescent="0.3">
      <c r="A66" s="2">
        <f t="shared" si="0"/>
        <v>23</v>
      </c>
      <c r="B66" s="3" t="s">
        <v>161</v>
      </c>
      <c r="C66" s="3" t="s">
        <v>9</v>
      </c>
      <c r="D66" s="3" t="s">
        <v>155</v>
      </c>
      <c r="E66" s="3" t="s">
        <v>139</v>
      </c>
      <c r="F66" s="11" t="str">
        <f>VLOOKUP($B66,'Eredmény kód szerint'!$A$1:$G$111,2,0)</f>
        <v>X</v>
      </c>
      <c r="G66" s="11">
        <f>VLOOKUP($B66,'Eredmény kód szerint'!$A$1:$G$111,3,0)</f>
        <v>9</v>
      </c>
      <c r="H66" s="11">
        <f>VLOOKUP($B66,'Eredmény kód szerint'!$A$1:$G$111,4,0)</f>
        <v>4</v>
      </c>
      <c r="I66" s="11">
        <f>VLOOKUP($B66,'Eredmény kód szerint'!$A$1:$G$111,5,0)</f>
        <v>18</v>
      </c>
      <c r="J66" s="11">
        <f>VLOOKUP($B66,'Eredmény kód szerint'!$A$1:$G$111,6,0)</f>
        <v>15</v>
      </c>
      <c r="K66" s="11">
        <f t="shared" si="1"/>
        <v>46</v>
      </c>
    </row>
    <row r="67" spans="1:11" x14ac:dyDescent="0.3">
      <c r="A67" s="2">
        <f t="shared" ref="A67:A113" si="2">RANK(K67,$K$2:$K$113)</f>
        <v>21</v>
      </c>
      <c r="B67" s="2" t="s">
        <v>232</v>
      </c>
      <c r="C67" s="2" t="s">
        <v>107</v>
      </c>
      <c r="D67" s="3" t="s">
        <v>22</v>
      </c>
      <c r="E67" s="3" t="s">
        <v>2</v>
      </c>
      <c r="F67" s="11">
        <f>VLOOKUP($B67,'Eredmény kód szerint'!$A$1:$G$111,2,0)</f>
        <v>20</v>
      </c>
      <c r="G67" s="11">
        <f>VLOOKUP($B67,'Eredmény kód szerint'!$A$1:$G$111,3,0)</f>
        <v>8</v>
      </c>
      <c r="H67" s="11" t="str">
        <f>VLOOKUP($B67,'Eredmény kód szerint'!$A$1:$G$111,4,0)</f>
        <v>X</v>
      </c>
      <c r="I67" s="11">
        <f>VLOOKUP($B67,'Eredmény kód szerint'!$A$1:$G$111,5,0)</f>
        <v>1</v>
      </c>
      <c r="J67" s="11">
        <f>VLOOKUP($B67,'Eredmény kód szerint'!$A$1:$G$111,6,0)</f>
        <v>20</v>
      </c>
      <c r="K67" s="11">
        <f t="shared" ref="K67:K113" si="3">SUM(F67:J67)</f>
        <v>49</v>
      </c>
    </row>
    <row r="68" spans="1:11" ht="54" x14ac:dyDescent="0.3">
      <c r="A68" s="2">
        <f t="shared" si="2"/>
        <v>62</v>
      </c>
      <c r="B68" s="2" t="s">
        <v>248</v>
      </c>
      <c r="C68" s="2" t="s">
        <v>101</v>
      </c>
      <c r="D68" s="3" t="s">
        <v>29</v>
      </c>
      <c r="E68" s="3" t="s">
        <v>98</v>
      </c>
      <c r="F68" s="11">
        <f>VLOOKUP($B68,'Eredmény kód szerint'!$A$1:$G$111,2,0)</f>
        <v>4</v>
      </c>
      <c r="G68" s="11">
        <f>VLOOKUP($B68,'Eredmény kód szerint'!$A$1:$G$111,3,0)</f>
        <v>2</v>
      </c>
      <c r="H68" s="11">
        <f>VLOOKUP($B68,'Eredmény kód szerint'!$A$1:$G$111,4,0)</f>
        <v>3</v>
      </c>
      <c r="I68" s="11">
        <f>VLOOKUP($B68,'Eredmény kód szerint'!$A$1:$G$111,5,0)</f>
        <v>1</v>
      </c>
      <c r="J68" s="11">
        <f>VLOOKUP($B68,'Eredmény kód szerint'!$A$1:$G$111,6,0)</f>
        <v>0</v>
      </c>
      <c r="K68" s="11">
        <f t="shared" si="3"/>
        <v>10</v>
      </c>
    </row>
    <row r="69" spans="1:11" ht="36" x14ac:dyDescent="0.3">
      <c r="A69" s="2">
        <f t="shared" si="2"/>
        <v>70</v>
      </c>
      <c r="B69" s="2" t="s">
        <v>262</v>
      </c>
      <c r="C69" s="2" t="s">
        <v>65</v>
      </c>
      <c r="D69" s="3" t="s">
        <v>146</v>
      </c>
      <c r="E69" s="3" t="s">
        <v>61</v>
      </c>
      <c r="F69" s="11">
        <f>VLOOKUP($B69,'Eredmény kód szerint'!$A$1:$G$111,2,0)</f>
        <v>2</v>
      </c>
      <c r="G69" s="11">
        <f>VLOOKUP($B69,'Eredmény kód szerint'!$A$1:$G$111,3,0)</f>
        <v>3</v>
      </c>
      <c r="H69" s="11">
        <f>VLOOKUP($B69,'Eredmény kód szerint'!$A$1:$G$111,4,0)</f>
        <v>2</v>
      </c>
      <c r="I69" s="11">
        <f>VLOOKUP($B69,'Eredmény kód szerint'!$A$1:$G$111,5,0)</f>
        <v>0</v>
      </c>
      <c r="J69" s="11">
        <f>VLOOKUP($B69,'Eredmény kód szerint'!$A$1:$G$111,6,0)</f>
        <v>1</v>
      </c>
      <c r="K69" s="11">
        <f t="shared" si="3"/>
        <v>8</v>
      </c>
    </row>
    <row r="70" spans="1:11" ht="54" x14ac:dyDescent="0.3">
      <c r="A70" s="2">
        <f t="shared" si="2"/>
        <v>99</v>
      </c>
      <c r="B70" s="3" t="s">
        <v>208</v>
      </c>
      <c r="C70" s="3" t="s">
        <v>35</v>
      </c>
      <c r="D70" s="3" t="s">
        <v>11</v>
      </c>
      <c r="E70" s="3" t="s">
        <v>130</v>
      </c>
      <c r="F70" s="11">
        <f>VLOOKUP($B70,'Eredmény kód szerint'!$A$1:$G$111,2,0)</f>
        <v>0</v>
      </c>
      <c r="G70" s="11">
        <f>VLOOKUP($B70,'Eredmény kód szerint'!$A$1:$G$111,3,0)</f>
        <v>0</v>
      </c>
      <c r="H70" s="11">
        <f>VLOOKUP($B70,'Eredmény kód szerint'!$A$1:$G$111,4,0)</f>
        <v>3</v>
      </c>
      <c r="I70" s="11" t="str">
        <f>VLOOKUP($B70,'Eredmény kód szerint'!$A$1:$G$111,5,0)</f>
        <v>X</v>
      </c>
      <c r="J70" s="11">
        <f>VLOOKUP($B70,'Eredmény kód szerint'!$A$1:$G$111,6,0)</f>
        <v>0</v>
      </c>
      <c r="K70" s="11">
        <f t="shared" si="3"/>
        <v>3</v>
      </c>
    </row>
    <row r="71" spans="1:11" ht="36" x14ac:dyDescent="0.3">
      <c r="A71" s="2">
        <f t="shared" si="2"/>
        <v>44</v>
      </c>
      <c r="B71" s="2" t="s">
        <v>196</v>
      </c>
      <c r="C71" s="2" t="s">
        <v>32</v>
      </c>
      <c r="D71" s="3" t="s">
        <v>29</v>
      </c>
      <c r="E71" s="3" t="s">
        <v>30</v>
      </c>
      <c r="F71" s="11">
        <f>VLOOKUP($B71,'Eredmény kód szerint'!$A$1:$G$111,2,0)</f>
        <v>2</v>
      </c>
      <c r="G71" s="11">
        <f>VLOOKUP($B71,'Eredmény kód szerint'!$A$1:$G$111,3,0)</f>
        <v>10</v>
      </c>
      <c r="H71" s="11">
        <f>VLOOKUP($B71,'Eredmény kód szerint'!$A$1:$G$111,4,0)</f>
        <v>1</v>
      </c>
      <c r="I71" s="11">
        <f>VLOOKUP($B71,'Eredmény kód szerint'!$A$1:$G$111,5,0)</f>
        <v>5</v>
      </c>
      <c r="J71" s="11">
        <f>VLOOKUP($B71,'Eredmény kód szerint'!$A$1:$G$111,6,0)</f>
        <v>0</v>
      </c>
      <c r="K71" s="11">
        <f t="shared" si="3"/>
        <v>18</v>
      </c>
    </row>
    <row r="72" spans="1:11" x14ac:dyDescent="0.3">
      <c r="A72" s="2">
        <f t="shared" si="2"/>
        <v>11</v>
      </c>
      <c r="B72" s="2" t="s">
        <v>240</v>
      </c>
      <c r="C72" s="2" t="s">
        <v>105</v>
      </c>
      <c r="D72" s="3" t="s">
        <v>22</v>
      </c>
      <c r="E72" s="3" t="s">
        <v>2</v>
      </c>
      <c r="F72" s="11">
        <f>VLOOKUP($B72,'Eredmény kód szerint'!$A$1:$G$111,2,0)</f>
        <v>20</v>
      </c>
      <c r="G72" s="11">
        <f>VLOOKUP($B72,'Eredmény kód szerint'!$A$1:$G$111,3,0)</f>
        <v>5</v>
      </c>
      <c r="H72" s="11">
        <f>VLOOKUP($B72,'Eredmény kód szerint'!$A$1:$G$111,4,0)</f>
        <v>20</v>
      </c>
      <c r="I72" s="11">
        <f>VLOOKUP($B72,'Eredmény kód szerint'!$A$1:$G$111,5,0)</f>
        <v>0</v>
      </c>
      <c r="J72" s="11">
        <f>VLOOKUP($B72,'Eredmény kód szerint'!$A$1:$G$111,6,0)</f>
        <v>20</v>
      </c>
      <c r="K72" s="11">
        <f t="shared" si="3"/>
        <v>65</v>
      </c>
    </row>
    <row r="73" spans="1:11" ht="54" x14ac:dyDescent="0.3">
      <c r="A73" s="2">
        <f t="shared" si="2"/>
        <v>91</v>
      </c>
      <c r="B73" s="3" t="s">
        <v>174</v>
      </c>
      <c r="C73" s="3" t="s">
        <v>10</v>
      </c>
      <c r="D73" s="3" t="s">
        <v>155</v>
      </c>
      <c r="E73" s="3" t="s">
        <v>139</v>
      </c>
      <c r="F73" s="11" t="str">
        <f>VLOOKUP($B73,'Eredmény kód szerint'!$A$1:$G$111,2,0)</f>
        <v>X</v>
      </c>
      <c r="G73" s="11" t="str">
        <f>VLOOKUP($B73,'Eredmény kód szerint'!$A$1:$G$111,3,0)</f>
        <v>X</v>
      </c>
      <c r="H73" s="11">
        <f>VLOOKUP($B73,'Eredmény kód szerint'!$A$1:$G$111,4,0)</f>
        <v>3</v>
      </c>
      <c r="I73" s="11">
        <f>VLOOKUP($B73,'Eredmény kód szerint'!$A$1:$G$111,5,0)</f>
        <v>1</v>
      </c>
      <c r="J73" s="11">
        <f>VLOOKUP($B73,'Eredmény kód szerint'!$A$1:$G$111,6,0)</f>
        <v>0</v>
      </c>
      <c r="K73" s="11">
        <f t="shared" si="3"/>
        <v>4</v>
      </c>
    </row>
    <row r="74" spans="1:11" ht="36" x14ac:dyDescent="0.3">
      <c r="A74" s="2">
        <f t="shared" si="2"/>
        <v>56</v>
      </c>
      <c r="B74" s="2" t="s">
        <v>260</v>
      </c>
      <c r="C74" s="2" t="s">
        <v>59</v>
      </c>
      <c r="D74" s="3" t="s">
        <v>29</v>
      </c>
      <c r="E74" s="3" t="s">
        <v>57</v>
      </c>
      <c r="F74" s="11">
        <f>VLOOKUP($B74,'Eredmény kód szerint'!$A$1:$G$111,2,0)</f>
        <v>2</v>
      </c>
      <c r="G74" s="11">
        <f>VLOOKUP($B74,'Eredmény kód szerint'!$A$1:$G$111,3,0)</f>
        <v>5</v>
      </c>
      <c r="H74" s="11">
        <f>VLOOKUP($B74,'Eredmény kód szerint'!$A$1:$G$111,4,0)</f>
        <v>2</v>
      </c>
      <c r="I74" s="11">
        <f>VLOOKUP($B74,'Eredmény kód szerint'!$A$1:$G$111,5,0)</f>
        <v>1</v>
      </c>
      <c r="J74" s="11">
        <f>VLOOKUP($B74,'Eredmény kód szerint'!$A$1:$G$111,6,0)</f>
        <v>1</v>
      </c>
      <c r="K74" s="11">
        <f t="shared" si="3"/>
        <v>11</v>
      </c>
    </row>
    <row r="75" spans="1:11" x14ac:dyDescent="0.3">
      <c r="A75" s="2">
        <f t="shared" si="2"/>
        <v>29</v>
      </c>
      <c r="B75" s="2" t="s">
        <v>198</v>
      </c>
      <c r="C75" s="2" t="s">
        <v>267</v>
      </c>
      <c r="D75" s="3" t="s">
        <v>22</v>
      </c>
      <c r="E75" s="3" t="s">
        <v>23</v>
      </c>
      <c r="F75" s="11">
        <f>VLOOKUP($B75,'Eredmény kód szerint'!$A$1:$G$111,2,0)</f>
        <v>20</v>
      </c>
      <c r="G75" s="11">
        <f>VLOOKUP($B75,'Eredmény kód szerint'!$A$1:$G$111,3,0)</f>
        <v>2</v>
      </c>
      <c r="H75" s="11">
        <f>VLOOKUP($B75,'Eredmény kód szerint'!$A$1:$G$111,4,0)</f>
        <v>9</v>
      </c>
      <c r="I75" s="11">
        <f>VLOOKUP($B75,'Eredmény kód szerint'!$A$1:$G$111,5,0)</f>
        <v>5</v>
      </c>
      <c r="J75" s="11">
        <f>VLOOKUP($B75,'Eredmény kód szerint'!$A$1:$G$111,6,0)</f>
        <v>2</v>
      </c>
      <c r="K75" s="11">
        <f t="shared" si="3"/>
        <v>38</v>
      </c>
    </row>
    <row r="76" spans="1:11" ht="36" x14ac:dyDescent="0.3">
      <c r="A76" s="2">
        <f t="shared" si="2"/>
        <v>80</v>
      </c>
      <c r="B76" s="2" t="s">
        <v>180</v>
      </c>
      <c r="C76" s="2" t="s">
        <v>46</v>
      </c>
      <c r="D76" s="3" t="s">
        <v>16</v>
      </c>
      <c r="E76" s="3" t="s">
        <v>132</v>
      </c>
      <c r="F76" s="11">
        <f>VLOOKUP($B76,'Eredmény kód szerint'!$A$1:$G$111,2,0)</f>
        <v>2</v>
      </c>
      <c r="G76" s="11">
        <f>VLOOKUP($B76,'Eredmény kód szerint'!$A$1:$G$111,3,0)</f>
        <v>0</v>
      </c>
      <c r="H76" s="11">
        <f>VLOOKUP($B76,'Eredmény kód szerint'!$A$1:$G$111,4,0)</f>
        <v>3</v>
      </c>
      <c r="I76" s="11">
        <f>VLOOKUP($B76,'Eredmény kód szerint'!$A$1:$G$111,5,0)</f>
        <v>1</v>
      </c>
      <c r="J76" s="11">
        <f>VLOOKUP($B76,'Eredmény kód szerint'!$A$1:$G$111,6,0)</f>
        <v>0</v>
      </c>
      <c r="K76" s="11">
        <f t="shared" si="3"/>
        <v>6</v>
      </c>
    </row>
    <row r="77" spans="1:11" ht="54" x14ac:dyDescent="0.3">
      <c r="A77" s="2">
        <f t="shared" si="2"/>
        <v>35</v>
      </c>
      <c r="B77" s="2" t="s">
        <v>183</v>
      </c>
      <c r="C77" s="2" t="s">
        <v>90</v>
      </c>
      <c r="D77" s="3" t="s">
        <v>155</v>
      </c>
      <c r="E77" s="3" t="s">
        <v>86</v>
      </c>
      <c r="F77" s="11">
        <f>VLOOKUP($B77,'Eredmény kód szerint'!$A$1:$G$111,2,0)</f>
        <v>18</v>
      </c>
      <c r="G77" s="11">
        <f>VLOOKUP($B77,'Eredmény kód szerint'!$A$1:$G$111,3,0)</f>
        <v>5</v>
      </c>
      <c r="H77" s="11" t="str">
        <f>VLOOKUP($B77,'Eredmény kód szerint'!$A$1:$G$111,4,0)</f>
        <v>X</v>
      </c>
      <c r="I77" s="11">
        <f>VLOOKUP($B77,'Eredmény kód szerint'!$A$1:$G$111,5,0)</f>
        <v>1</v>
      </c>
      <c r="J77" s="11">
        <f>VLOOKUP($B77,'Eredmény kód szerint'!$A$1:$G$111,6,0)</f>
        <v>2</v>
      </c>
      <c r="K77" s="11">
        <f t="shared" si="3"/>
        <v>26</v>
      </c>
    </row>
    <row r="78" spans="1:11" ht="54" x14ac:dyDescent="0.3">
      <c r="A78" s="2">
        <f t="shared" si="2"/>
        <v>9</v>
      </c>
      <c r="B78" s="2" t="s">
        <v>159</v>
      </c>
      <c r="C78" s="2" t="s">
        <v>88</v>
      </c>
      <c r="D78" s="3" t="s">
        <v>155</v>
      </c>
      <c r="E78" s="3" t="s">
        <v>86</v>
      </c>
      <c r="F78" s="11">
        <f>VLOOKUP($B78,'Eredmény kód szerint'!$A$1:$G$111,2,0)</f>
        <v>20</v>
      </c>
      <c r="G78" s="11">
        <f>VLOOKUP($B78,'Eredmény kód szerint'!$A$1:$G$111,3,0)</f>
        <v>12</v>
      </c>
      <c r="H78" s="11">
        <f>VLOOKUP($B78,'Eredmény kód szerint'!$A$1:$G$111,4,0)</f>
        <v>7</v>
      </c>
      <c r="I78" s="11">
        <f>VLOOKUP($B78,'Eredmény kód szerint'!$A$1:$G$111,5,0)</f>
        <v>15</v>
      </c>
      <c r="J78" s="11">
        <f>VLOOKUP($B78,'Eredmény kód szerint'!$A$1:$G$111,6,0)</f>
        <v>18</v>
      </c>
      <c r="K78" s="11">
        <f t="shared" si="3"/>
        <v>72</v>
      </c>
    </row>
    <row r="79" spans="1:11" ht="36" x14ac:dyDescent="0.3">
      <c r="A79" s="2">
        <f t="shared" si="2"/>
        <v>80</v>
      </c>
      <c r="B79" s="2" t="s">
        <v>217</v>
      </c>
      <c r="C79" s="2" t="s">
        <v>33</v>
      </c>
      <c r="D79" s="3" t="s">
        <v>29</v>
      </c>
      <c r="E79" s="3" t="s">
        <v>30</v>
      </c>
      <c r="F79" s="11">
        <f>VLOOKUP($B79,'Eredmény kód szerint'!$A$1:$G$111,2,0)</f>
        <v>2</v>
      </c>
      <c r="G79" s="11">
        <f>VLOOKUP($B79,'Eredmény kód szerint'!$A$1:$G$111,3,0)</f>
        <v>2</v>
      </c>
      <c r="H79" s="11">
        <f>VLOOKUP($B79,'Eredmény kód szerint'!$A$1:$G$111,4,0)</f>
        <v>1</v>
      </c>
      <c r="I79" s="11" t="str">
        <f>VLOOKUP($B79,'Eredmény kód szerint'!$A$1:$G$111,5,0)</f>
        <v>X</v>
      </c>
      <c r="J79" s="11">
        <f>VLOOKUP($B79,'Eredmény kód szerint'!$A$1:$G$111,6,0)</f>
        <v>1</v>
      </c>
      <c r="K79" s="11">
        <f t="shared" si="3"/>
        <v>6</v>
      </c>
    </row>
    <row r="80" spans="1:11" ht="36" x14ac:dyDescent="0.3">
      <c r="A80" s="2">
        <f t="shared" si="2"/>
        <v>87</v>
      </c>
      <c r="B80" s="3" t="s">
        <v>263</v>
      </c>
      <c r="C80" s="3" t="s">
        <v>136</v>
      </c>
      <c r="D80" s="3" t="s">
        <v>11</v>
      </c>
      <c r="E80" s="3" t="s">
        <v>134</v>
      </c>
      <c r="F80" s="11">
        <f>VLOOKUP($B80,'Eredmény kód szerint'!$A$1:$G$111,2,0)</f>
        <v>0</v>
      </c>
      <c r="G80" s="11">
        <f>VLOOKUP($B80,'Eredmény kód szerint'!$A$1:$G$111,3,0)</f>
        <v>2</v>
      </c>
      <c r="H80" s="11">
        <f>VLOOKUP($B80,'Eredmény kód szerint'!$A$1:$G$111,4,0)</f>
        <v>0</v>
      </c>
      <c r="I80" s="11">
        <f>VLOOKUP($B80,'Eredmény kód szerint'!$A$1:$G$111,5,0)</f>
        <v>1</v>
      </c>
      <c r="J80" s="11">
        <f>VLOOKUP($B80,'Eredmény kód szerint'!$A$1:$G$111,6,0)</f>
        <v>2</v>
      </c>
      <c r="K80" s="11">
        <f t="shared" si="3"/>
        <v>5</v>
      </c>
    </row>
    <row r="81" spans="1:11" x14ac:dyDescent="0.3">
      <c r="A81" s="2">
        <f t="shared" si="2"/>
        <v>54</v>
      </c>
      <c r="B81" s="2" t="s">
        <v>227</v>
      </c>
      <c r="C81" s="2" t="s">
        <v>109</v>
      </c>
      <c r="D81" s="3" t="s">
        <v>29</v>
      </c>
      <c r="E81" s="3" t="s">
        <v>157</v>
      </c>
      <c r="F81" s="11">
        <f>VLOOKUP($B81,'Eredmény kód szerint'!$A$1:$G$111,2,0)</f>
        <v>4</v>
      </c>
      <c r="G81" s="11">
        <f>VLOOKUP($B81,'Eredmény kód szerint'!$A$1:$G$111,3,0)</f>
        <v>5</v>
      </c>
      <c r="H81" s="11">
        <f>VLOOKUP($B81,'Eredmény kód szerint'!$A$1:$G$111,4,0)</f>
        <v>1</v>
      </c>
      <c r="I81" s="11">
        <f>VLOOKUP($B81,'Eredmény kód szerint'!$A$1:$G$111,5,0)</f>
        <v>2</v>
      </c>
      <c r="J81" s="11" t="str">
        <f>VLOOKUP($B81,'Eredmény kód szerint'!$A$1:$G$111,6,0)</f>
        <v>X</v>
      </c>
      <c r="K81" s="11">
        <f t="shared" si="3"/>
        <v>12</v>
      </c>
    </row>
    <row r="82" spans="1:11" ht="36" x14ac:dyDescent="0.3">
      <c r="A82" s="2">
        <f t="shared" si="2"/>
        <v>42</v>
      </c>
      <c r="B82" s="3" t="s">
        <v>223</v>
      </c>
      <c r="C82" s="3" t="s">
        <v>12</v>
      </c>
      <c r="D82" s="3" t="s">
        <v>11</v>
      </c>
      <c r="E82" s="3" t="s">
        <v>131</v>
      </c>
      <c r="F82" s="11">
        <f>VLOOKUP($B82,'Eredmény kód szerint'!$A$1:$G$111,2,0)</f>
        <v>0</v>
      </c>
      <c r="G82" s="11">
        <f>VLOOKUP($B82,'Eredmény kód szerint'!$A$1:$G$111,3,0)</f>
        <v>0</v>
      </c>
      <c r="H82" s="11">
        <f>VLOOKUP($B82,'Eredmény kód szerint'!$A$1:$G$111,4,0)</f>
        <v>2</v>
      </c>
      <c r="I82" s="11">
        <f>VLOOKUP($B82,'Eredmény kód szerint'!$A$1:$G$111,5,0)</f>
        <v>17</v>
      </c>
      <c r="J82" s="11">
        <f>VLOOKUP($B82,'Eredmény kód szerint'!$A$1:$G$111,6,0)</f>
        <v>0</v>
      </c>
      <c r="K82" s="11">
        <f t="shared" si="3"/>
        <v>19</v>
      </c>
    </row>
    <row r="83" spans="1:11" x14ac:dyDescent="0.3">
      <c r="A83" s="2">
        <f t="shared" si="2"/>
        <v>33</v>
      </c>
      <c r="B83" s="2" t="s">
        <v>251</v>
      </c>
      <c r="C83" s="2" t="s">
        <v>4</v>
      </c>
      <c r="D83" s="3" t="s">
        <v>1</v>
      </c>
      <c r="E83" s="3" t="s">
        <v>2</v>
      </c>
      <c r="F83" s="11">
        <f>VLOOKUP($B83,'Eredmény kód szerint'!$A$1:$G$111,2,0)</f>
        <v>18</v>
      </c>
      <c r="G83" s="11">
        <f>VLOOKUP($B83,'Eredmény kód szerint'!$A$1:$G$111,3,0)</f>
        <v>10</v>
      </c>
      <c r="H83" s="11">
        <f>VLOOKUP($B83,'Eredmény kód szerint'!$A$1:$G$111,4,0)</f>
        <v>1</v>
      </c>
      <c r="I83" s="11">
        <f>VLOOKUP($B83,'Eredmény kód szerint'!$A$1:$G$111,5,0)</f>
        <v>1</v>
      </c>
      <c r="J83" s="11">
        <f>VLOOKUP($B83,'Eredmény kód szerint'!$A$1:$G$111,6,0)</f>
        <v>1</v>
      </c>
      <c r="K83" s="11">
        <f t="shared" si="3"/>
        <v>31</v>
      </c>
    </row>
    <row r="84" spans="1:11" x14ac:dyDescent="0.3">
      <c r="A84" s="2">
        <f t="shared" si="2"/>
        <v>19</v>
      </c>
      <c r="B84" s="2" t="s">
        <v>163</v>
      </c>
      <c r="C84" s="2" t="s">
        <v>112</v>
      </c>
      <c r="D84" s="3" t="s">
        <v>1</v>
      </c>
      <c r="E84" s="3" t="s">
        <v>111</v>
      </c>
      <c r="F84" s="11">
        <f>VLOOKUP($B84,'Eredmény kód szerint'!$A$1:$G$111,2,0)</f>
        <v>20</v>
      </c>
      <c r="G84" s="11">
        <f>VLOOKUP($B84,'Eredmény kód szerint'!$A$1:$G$111,3,0)</f>
        <v>4</v>
      </c>
      <c r="H84" s="11">
        <f>VLOOKUP($B84,'Eredmény kód szerint'!$A$1:$G$111,4,0)</f>
        <v>8</v>
      </c>
      <c r="I84" s="11">
        <f>VLOOKUP($B84,'Eredmény kód szerint'!$A$1:$G$111,5,0)</f>
        <v>1</v>
      </c>
      <c r="J84" s="11">
        <f>VLOOKUP($B84,'Eredmény kód szerint'!$A$1:$G$111,6,0)</f>
        <v>18</v>
      </c>
      <c r="K84" s="11">
        <f t="shared" si="3"/>
        <v>51</v>
      </c>
    </row>
    <row r="85" spans="1:11" ht="54" x14ac:dyDescent="0.3">
      <c r="A85" s="2">
        <f t="shared" si="2"/>
        <v>80</v>
      </c>
      <c r="B85" s="3" t="s">
        <v>245</v>
      </c>
      <c r="C85" s="3" t="s">
        <v>38</v>
      </c>
      <c r="D85" s="3" t="s">
        <v>11</v>
      </c>
      <c r="E85" s="3" t="s">
        <v>130</v>
      </c>
      <c r="F85" s="11">
        <f>VLOOKUP($B85,'Eredmény kód szerint'!$A$1:$G$111,2,0)</f>
        <v>3</v>
      </c>
      <c r="G85" s="11">
        <f>VLOOKUP($B85,'Eredmény kód szerint'!$A$1:$G$111,3,0)</f>
        <v>0</v>
      </c>
      <c r="H85" s="11">
        <f>VLOOKUP($B85,'Eredmény kód szerint'!$A$1:$G$111,4,0)</f>
        <v>2</v>
      </c>
      <c r="I85" s="11">
        <f>VLOOKUP($B85,'Eredmény kód szerint'!$A$1:$G$111,5,0)</f>
        <v>0</v>
      </c>
      <c r="J85" s="11">
        <f>VLOOKUP($B85,'Eredmény kód szerint'!$A$1:$G$111,6,0)</f>
        <v>1</v>
      </c>
      <c r="K85" s="11">
        <f t="shared" si="3"/>
        <v>6</v>
      </c>
    </row>
    <row r="86" spans="1:11" ht="36" x14ac:dyDescent="0.3">
      <c r="A86" s="2">
        <f t="shared" si="2"/>
        <v>108</v>
      </c>
      <c r="B86" s="2" t="s">
        <v>151</v>
      </c>
      <c r="C86" s="2" t="s">
        <v>41</v>
      </c>
      <c r="D86" s="3" t="s">
        <v>146</v>
      </c>
      <c r="E86" s="3" t="s">
        <v>39</v>
      </c>
      <c r="F86" s="11">
        <f>VLOOKUP($B86,'Eredmény kód szerint'!$A$1:$G$111,2,0)</f>
        <v>0</v>
      </c>
      <c r="G86" s="11">
        <f>VLOOKUP($B86,'Eredmény kód szerint'!$A$1:$G$111,3,0)</f>
        <v>0</v>
      </c>
      <c r="H86" s="11">
        <f>VLOOKUP($B86,'Eredmény kód szerint'!$A$1:$G$111,4,0)</f>
        <v>1</v>
      </c>
      <c r="I86" s="11" t="str">
        <f>VLOOKUP($B86,'Eredmény kód szerint'!$A$1:$G$111,5,0)</f>
        <v>X</v>
      </c>
      <c r="J86" s="11">
        <f>VLOOKUP($B86,'Eredmény kód szerint'!$A$1:$G$111,6,0)</f>
        <v>0</v>
      </c>
      <c r="K86" s="11">
        <f t="shared" si="3"/>
        <v>1</v>
      </c>
    </row>
    <row r="87" spans="1:11" ht="36" x14ac:dyDescent="0.3">
      <c r="A87" s="2">
        <f t="shared" si="2"/>
        <v>74</v>
      </c>
      <c r="B87" s="2" t="s">
        <v>152</v>
      </c>
      <c r="C87" s="2" t="s">
        <v>60</v>
      </c>
      <c r="D87" s="3" t="s">
        <v>29</v>
      </c>
      <c r="E87" s="3" t="s">
        <v>57</v>
      </c>
      <c r="F87" s="11">
        <f>VLOOKUP($B87,'Eredmény kód szerint'!$A$1:$G$111,2,0)</f>
        <v>0</v>
      </c>
      <c r="G87" s="11">
        <f>VLOOKUP($B87,'Eredmény kód szerint'!$A$1:$G$111,3,0)</f>
        <v>1</v>
      </c>
      <c r="H87" s="11">
        <f>VLOOKUP($B87,'Eredmény kód szerint'!$A$1:$G$111,4,0)</f>
        <v>4</v>
      </c>
      <c r="I87" s="11">
        <f>VLOOKUP($B87,'Eredmény kód szerint'!$A$1:$G$111,5,0)</f>
        <v>1</v>
      </c>
      <c r="J87" s="11">
        <f>VLOOKUP($B87,'Eredmény kód szerint'!$A$1:$G$111,6,0)</f>
        <v>1</v>
      </c>
      <c r="K87" s="11">
        <f t="shared" si="3"/>
        <v>7</v>
      </c>
    </row>
    <row r="88" spans="1:11" x14ac:dyDescent="0.3">
      <c r="A88" s="2">
        <f t="shared" si="2"/>
        <v>39</v>
      </c>
      <c r="B88" s="2" t="s">
        <v>194</v>
      </c>
      <c r="C88" s="2" t="s">
        <v>6</v>
      </c>
      <c r="D88" s="3" t="s">
        <v>1</v>
      </c>
      <c r="E88" s="3" t="s">
        <v>2</v>
      </c>
      <c r="F88" s="11">
        <f>VLOOKUP($B88,'Eredmény kód szerint'!$A$1:$G$111,2,0)</f>
        <v>16</v>
      </c>
      <c r="G88" s="11" t="str">
        <f>VLOOKUP($B88,'Eredmény kód szerint'!$A$1:$G$111,3,0)</f>
        <v>X</v>
      </c>
      <c r="H88" s="11">
        <f>VLOOKUP($B88,'Eredmény kód szerint'!$A$1:$G$111,4,0)</f>
        <v>6</v>
      </c>
      <c r="I88" s="11">
        <f>VLOOKUP($B88,'Eredmény kód szerint'!$A$1:$G$111,5,0)</f>
        <v>0</v>
      </c>
      <c r="J88" s="11">
        <f>VLOOKUP($B88,'Eredmény kód szerint'!$A$1:$G$111,6,0)</f>
        <v>1</v>
      </c>
      <c r="K88" s="11">
        <f t="shared" si="3"/>
        <v>23</v>
      </c>
    </row>
    <row r="89" spans="1:11" x14ac:dyDescent="0.3">
      <c r="A89" s="2">
        <f t="shared" si="2"/>
        <v>91</v>
      </c>
      <c r="B89" s="2" t="s">
        <v>170</v>
      </c>
      <c r="C89" s="2" t="s">
        <v>55</v>
      </c>
      <c r="D89" s="3" t="s">
        <v>29</v>
      </c>
      <c r="E89" s="3" t="s">
        <v>142</v>
      </c>
      <c r="F89" s="11">
        <f>VLOOKUP($B89,'Eredmény kód szerint'!$A$1:$G$111,2,0)</f>
        <v>0</v>
      </c>
      <c r="G89" s="11">
        <f>VLOOKUP($B89,'Eredmény kód szerint'!$A$1:$G$111,3,0)</f>
        <v>0</v>
      </c>
      <c r="H89" s="11">
        <f>VLOOKUP($B89,'Eredmény kód szerint'!$A$1:$G$111,4,0)</f>
        <v>1</v>
      </c>
      <c r="I89" s="11">
        <f>VLOOKUP($B89,'Eredmény kód szerint'!$A$1:$G$111,5,0)</f>
        <v>0</v>
      </c>
      <c r="J89" s="11">
        <f>VLOOKUP($B89,'Eredmény kód szerint'!$A$1:$G$111,6,0)</f>
        <v>3</v>
      </c>
      <c r="K89" s="11">
        <f t="shared" si="3"/>
        <v>4</v>
      </c>
    </row>
    <row r="90" spans="1:11" x14ac:dyDescent="0.3">
      <c r="A90" s="2">
        <f t="shared" si="2"/>
        <v>99</v>
      </c>
      <c r="B90" s="2" t="s">
        <v>212</v>
      </c>
      <c r="C90" s="2" t="s">
        <v>144</v>
      </c>
      <c r="D90" s="3" t="s">
        <v>29</v>
      </c>
      <c r="E90" s="3" t="s">
        <v>157</v>
      </c>
      <c r="F90" s="11">
        <f>VLOOKUP($B90,'Eredmény kód szerint'!$A$1:$G$111,2,0)</f>
        <v>0</v>
      </c>
      <c r="G90" s="11">
        <f>VLOOKUP($B90,'Eredmény kód szerint'!$A$1:$G$111,3,0)</f>
        <v>0</v>
      </c>
      <c r="H90" s="11">
        <f>VLOOKUP($B90,'Eredmény kód szerint'!$A$1:$G$111,4,0)</f>
        <v>2</v>
      </c>
      <c r="I90" s="11">
        <f>VLOOKUP($B90,'Eredmény kód szerint'!$A$1:$G$111,5,0)</f>
        <v>1</v>
      </c>
      <c r="J90" s="11">
        <f>VLOOKUP($B90,'Eredmény kód szerint'!$A$1:$G$111,6,0)</f>
        <v>0</v>
      </c>
      <c r="K90" s="11">
        <f t="shared" si="3"/>
        <v>3</v>
      </c>
    </row>
    <row r="91" spans="1:11" ht="36" x14ac:dyDescent="0.3">
      <c r="A91" s="2">
        <f t="shared" si="2"/>
        <v>27</v>
      </c>
      <c r="B91" s="3" t="s">
        <v>184</v>
      </c>
      <c r="C91" s="3" t="s">
        <v>94</v>
      </c>
      <c r="D91" s="3" t="s">
        <v>92</v>
      </c>
      <c r="E91" s="3" t="s">
        <v>93</v>
      </c>
      <c r="F91" s="11">
        <f>VLOOKUP($B91,'Eredmény kód szerint'!$A$1:$G$111,2,0)</f>
        <v>2</v>
      </c>
      <c r="G91" s="11">
        <f>VLOOKUP($B91,'Eredmény kód szerint'!$A$1:$G$111,3,0)</f>
        <v>10</v>
      </c>
      <c r="H91" s="11">
        <f>VLOOKUP($B91,'Eredmény kód szerint'!$A$1:$G$111,4,0)</f>
        <v>12</v>
      </c>
      <c r="I91" s="11">
        <f>VLOOKUP($B91,'Eredmény kód szerint'!$A$1:$G$111,5,0)</f>
        <v>7</v>
      </c>
      <c r="J91" s="11">
        <f>VLOOKUP($B91,'Eredmény kód szerint'!$A$1:$G$111,6,0)</f>
        <v>8</v>
      </c>
      <c r="K91" s="11">
        <f t="shared" si="3"/>
        <v>39</v>
      </c>
    </row>
    <row r="92" spans="1:11" ht="54" x14ac:dyDescent="0.3">
      <c r="A92" s="2">
        <f t="shared" si="2"/>
        <v>3</v>
      </c>
      <c r="B92" s="2" t="s">
        <v>175</v>
      </c>
      <c r="C92" s="2" t="s">
        <v>80</v>
      </c>
      <c r="D92" s="3" t="s">
        <v>155</v>
      </c>
      <c r="E92" s="3" t="s">
        <v>76</v>
      </c>
      <c r="F92" s="11">
        <f>VLOOKUP($B92,'Eredmény kód szerint'!$A$1:$G$111,2,0)</f>
        <v>20</v>
      </c>
      <c r="G92" s="11">
        <f>VLOOKUP($B92,'Eredmény kód szerint'!$A$1:$G$111,3,0)</f>
        <v>7</v>
      </c>
      <c r="H92" s="11">
        <f>VLOOKUP($B92,'Eredmény kód szerint'!$A$1:$G$111,4,0)</f>
        <v>20</v>
      </c>
      <c r="I92" s="11">
        <f>VLOOKUP($B92,'Eredmény kód szerint'!$A$1:$G$111,5,0)</f>
        <v>16</v>
      </c>
      <c r="J92" s="11">
        <f>VLOOKUP($B92,'Eredmény kód szerint'!$A$1:$G$111,6,0)</f>
        <v>17</v>
      </c>
      <c r="K92" s="11">
        <f t="shared" si="3"/>
        <v>80</v>
      </c>
    </row>
    <row r="93" spans="1:11" ht="36" x14ac:dyDescent="0.3">
      <c r="A93" s="2">
        <f t="shared" si="2"/>
        <v>5</v>
      </c>
      <c r="B93" s="4" t="s">
        <v>261</v>
      </c>
      <c r="C93" s="4" t="s">
        <v>69</v>
      </c>
      <c r="D93" s="3" t="s">
        <v>66</v>
      </c>
      <c r="E93" s="3" t="s">
        <v>39</v>
      </c>
      <c r="F93" s="11">
        <f>VLOOKUP($B93,'Eredmény kód szerint'!$A$1:$G$111,2,0)</f>
        <v>20</v>
      </c>
      <c r="G93" s="11">
        <f>VLOOKUP($B93,'Eredmény kód szerint'!$A$1:$G$111,3,0)</f>
        <v>18</v>
      </c>
      <c r="H93" s="11">
        <f>VLOOKUP($B93,'Eredmény kód szerint'!$A$1:$G$111,4,0)</f>
        <v>20</v>
      </c>
      <c r="I93" s="11">
        <f>VLOOKUP($B93,'Eredmény kód szerint'!$A$1:$G$111,5,0)</f>
        <v>3</v>
      </c>
      <c r="J93" s="11">
        <f>VLOOKUP($B93,'Eredmény kód szerint'!$A$1:$G$111,6,0)</f>
        <v>17</v>
      </c>
      <c r="K93" s="11">
        <f t="shared" si="3"/>
        <v>78</v>
      </c>
    </row>
    <row r="94" spans="1:11" ht="36" x14ac:dyDescent="0.3">
      <c r="A94" s="2">
        <f t="shared" si="2"/>
        <v>105</v>
      </c>
      <c r="B94" s="2" t="s">
        <v>182</v>
      </c>
      <c r="C94" s="2" t="s">
        <v>47</v>
      </c>
      <c r="D94" s="3" t="s">
        <v>16</v>
      </c>
      <c r="E94" s="3" t="s">
        <v>132</v>
      </c>
      <c r="F94" s="11">
        <f>VLOOKUP($B94,'Eredmény kód szerint'!$A$1:$G$111,2,0)</f>
        <v>0</v>
      </c>
      <c r="G94" s="11">
        <f>VLOOKUP($B94,'Eredmény kód szerint'!$A$1:$G$111,3,0)</f>
        <v>0</v>
      </c>
      <c r="H94" s="11">
        <f>VLOOKUP($B94,'Eredmény kód szerint'!$A$1:$G$111,4,0)</f>
        <v>2</v>
      </c>
      <c r="I94" s="11">
        <f>VLOOKUP($B94,'Eredmény kód szerint'!$A$1:$G$111,5,0)</f>
        <v>0</v>
      </c>
      <c r="J94" s="11">
        <f>VLOOKUP($B94,'Eredmény kód szerint'!$A$1:$G$111,6,0)</f>
        <v>0</v>
      </c>
      <c r="K94" s="11">
        <f t="shared" si="3"/>
        <v>2</v>
      </c>
    </row>
    <row r="95" spans="1:11" ht="36" x14ac:dyDescent="0.3">
      <c r="A95" s="2">
        <f t="shared" si="2"/>
        <v>62</v>
      </c>
      <c r="B95" s="2" t="s">
        <v>199</v>
      </c>
      <c r="C95" s="2" t="s">
        <v>58</v>
      </c>
      <c r="D95" s="3" t="s">
        <v>29</v>
      </c>
      <c r="E95" s="3" t="s">
        <v>57</v>
      </c>
      <c r="F95" s="11">
        <f>VLOOKUP($B95,'Eredmény kód szerint'!$A$1:$G$111,2,0)</f>
        <v>2</v>
      </c>
      <c r="G95" s="11">
        <f>VLOOKUP($B95,'Eredmény kód szerint'!$A$1:$G$111,3,0)</f>
        <v>5</v>
      </c>
      <c r="H95" s="11">
        <f>VLOOKUP($B95,'Eredmény kód szerint'!$A$1:$G$111,4,0)</f>
        <v>1</v>
      </c>
      <c r="I95" s="11">
        <f>VLOOKUP($B95,'Eredmény kód szerint'!$A$1:$G$111,5,0)</f>
        <v>1</v>
      </c>
      <c r="J95" s="11">
        <f>VLOOKUP($B95,'Eredmény kód szerint'!$A$1:$G$111,6,0)</f>
        <v>1</v>
      </c>
      <c r="K95" s="11">
        <f t="shared" si="3"/>
        <v>10</v>
      </c>
    </row>
    <row r="96" spans="1:11" x14ac:dyDescent="0.3">
      <c r="A96" s="2">
        <f t="shared" si="2"/>
        <v>99</v>
      </c>
      <c r="B96" s="2" t="s">
        <v>215</v>
      </c>
      <c r="C96" s="2" t="s">
        <v>110</v>
      </c>
      <c r="D96" s="3" t="s">
        <v>29</v>
      </c>
      <c r="E96" s="3" t="s">
        <v>157</v>
      </c>
      <c r="F96" s="11">
        <f>VLOOKUP($B96,'Eredmény kód szerint'!$A$1:$G$111,2,0)</f>
        <v>2</v>
      </c>
      <c r="G96" s="11">
        <f>VLOOKUP($B96,'Eredmény kód szerint'!$A$1:$G$111,3,0)</f>
        <v>0</v>
      </c>
      <c r="H96" s="11">
        <f>VLOOKUP($B96,'Eredmény kód szerint'!$A$1:$G$111,4,0)</f>
        <v>1</v>
      </c>
      <c r="I96" s="11">
        <f>VLOOKUP($B96,'Eredmény kód szerint'!$A$1:$G$111,5,0)</f>
        <v>0</v>
      </c>
      <c r="J96" s="11">
        <f>VLOOKUP($B96,'Eredmény kód szerint'!$A$1:$G$111,6,0)</f>
        <v>0</v>
      </c>
      <c r="K96" s="11">
        <f t="shared" si="3"/>
        <v>3</v>
      </c>
    </row>
    <row r="97" spans="1:11" ht="36" x14ac:dyDescent="0.3">
      <c r="A97" s="2">
        <f t="shared" si="2"/>
        <v>62</v>
      </c>
      <c r="B97" s="2" t="s">
        <v>150</v>
      </c>
      <c r="C97" s="2" t="s">
        <v>42</v>
      </c>
      <c r="D97" s="3" t="s">
        <v>146</v>
      </c>
      <c r="E97" s="3" t="s">
        <v>39</v>
      </c>
      <c r="F97" s="11">
        <f>VLOOKUP($B97,'Eredmény kód szerint'!$A$1:$G$111,2,0)</f>
        <v>0</v>
      </c>
      <c r="G97" s="11">
        <f>VLOOKUP($B97,'Eredmény kód szerint'!$A$1:$G$111,3,0)</f>
        <v>0</v>
      </c>
      <c r="H97" s="11">
        <f>VLOOKUP($B97,'Eredmény kód szerint'!$A$1:$G$111,4,0)</f>
        <v>10</v>
      </c>
      <c r="I97" s="11">
        <f>VLOOKUP($B97,'Eredmény kód szerint'!$A$1:$G$111,5,0)</f>
        <v>0</v>
      </c>
      <c r="J97" s="11">
        <f>VLOOKUP($B97,'Eredmény kód szerint'!$A$1:$G$111,6,0)</f>
        <v>0</v>
      </c>
      <c r="K97" s="11">
        <f t="shared" si="3"/>
        <v>10</v>
      </c>
    </row>
    <row r="98" spans="1:11" ht="54" x14ac:dyDescent="0.3">
      <c r="A98" s="2"/>
      <c r="B98" s="2"/>
      <c r="C98" s="2" t="s">
        <v>87</v>
      </c>
      <c r="D98" s="3" t="s">
        <v>155</v>
      </c>
      <c r="E98" s="3" t="s">
        <v>86</v>
      </c>
      <c r="F98" s="11"/>
      <c r="G98" s="11"/>
      <c r="H98" s="11"/>
      <c r="I98" s="11"/>
      <c r="J98" s="11"/>
      <c r="K98" s="11"/>
    </row>
    <row r="99" spans="1:11" ht="36" x14ac:dyDescent="0.3">
      <c r="A99" s="2">
        <f t="shared" si="2"/>
        <v>56</v>
      </c>
      <c r="B99" s="2" t="s">
        <v>172</v>
      </c>
      <c r="C99" s="2" t="s">
        <v>96</v>
      </c>
      <c r="D99" s="3" t="s">
        <v>92</v>
      </c>
      <c r="E99" s="3" t="s">
        <v>93</v>
      </c>
      <c r="F99" s="11">
        <f>VLOOKUP($B99,'Eredmény kód szerint'!$A$1:$G$111,2,0)</f>
        <v>2</v>
      </c>
      <c r="G99" s="11">
        <f>VLOOKUP($B99,'Eredmény kód szerint'!$A$1:$G$111,3,0)</f>
        <v>3</v>
      </c>
      <c r="H99" s="11">
        <f>VLOOKUP($B99,'Eredmény kód szerint'!$A$1:$G$111,4,0)</f>
        <v>1</v>
      </c>
      <c r="I99" s="11">
        <f>VLOOKUP($B99,'Eredmény kód szerint'!$A$1:$G$111,5,0)</f>
        <v>1</v>
      </c>
      <c r="J99" s="11">
        <f>VLOOKUP($B99,'Eredmény kód szerint'!$A$1:$G$111,6,0)</f>
        <v>4</v>
      </c>
      <c r="K99" s="11">
        <f t="shared" si="3"/>
        <v>11</v>
      </c>
    </row>
    <row r="100" spans="1:11" ht="54" x14ac:dyDescent="0.3">
      <c r="A100" s="2">
        <f t="shared" si="2"/>
        <v>1</v>
      </c>
      <c r="B100" s="2" t="s">
        <v>210</v>
      </c>
      <c r="C100" s="2" t="s">
        <v>85</v>
      </c>
      <c r="D100" s="3" t="s">
        <v>155</v>
      </c>
      <c r="E100" s="3" t="s">
        <v>81</v>
      </c>
      <c r="F100" s="11">
        <f>VLOOKUP($B100,'Eredmény kód szerint'!$A$1:$G$111,2,0)</f>
        <v>20</v>
      </c>
      <c r="G100" s="11">
        <f>VLOOKUP($B100,'Eredmény kód szerint'!$A$1:$G$111,3,0)</f>
        <v>20</v>
      </c>
      <c r="H100" s="11">
        <f>VLOOKUP($B100,'Eredmény kód szerint'!$A$1:$G$111,4,0)</f>
        <v>18</v>
      </c>
      <c r="I100" s="11">
        <f>VLOOKUP($B100,'Eredmény kód szerint'!$A$1:$G$111,5,0)</f>
        <v>20</v>
      </c>
      <c r="J100" s="11">
        <f>VLOOKUP($B100,'Eredmény kód szerint'!$A$1:$G$111,6,0)</f>
        <v>17</v>
      </c>
      <c r="K100" s="11">
        <f t="shared" si="3"/>
        <v>95</v>
      </c>
    </row>
    <row r="101" spans="1:11" x14ac:dyDescent="0.3">
      <c r="A101" s="2">
        <f t="shared" si="2"/>
        <v>99</v>
      </c>
      <c r="B101" s="2" t="s">
        <v>171</v>
      </c>
      <c r="C101" s="2" t="s">
        <v>26</v>
      </c>
      <c r="D101" s="3" t="s">
        <v>25</v>
      </c>
      <c r="E101" s="2"/>
      <c r="F101" s="11">
        <f>VLOOKUP($B101,'Eredmény kód szerint'!$A$1:$G$111,2,0)</f>
        <v>2</v>
      </c>
      <c r="G101" s="11">
        <f>VLOOKUP($B101,'Eredmény kód szerint'!$A$1:$G$111,3,0)</f>
        <v>0</v>
      </c>
      <c r="H101" s="11">
        <f>VLOOKUP($B101,'Eredmény kód szerint'!$A$1:$G$111,4,0)</f>
        <v>1</v>
      </c>
      <c r="I101" s="11">
        <f>VLOOKUP($B101,'Eredmény kód szerint'!$A$1:$G$111,5,0)</f>
        <v>0</v>
      </c>
      <c r="J101" s="11">
        <f>VLOOKUP($B101,'Eredmény kód szerint'!$A$1:$G$111,6,0)</f>
        <v>0</v>
      </c>
      <c r="K101" s="11">
        <f t="shared" si="3"/>
        <v>3</v>
      </c>
    </row>
    <row r="102" spans="1:11" ht="36" x14ac:dyDescent="0.3">
      <c r="A102" s="2">
        <f t="shared" si="2"/>
        <v>67</v>
      </c>
      <c r="B102" s="2" t="s">
        <v>165</v>
      </c>
      <c r="C102" s="2" t="s">
        <v>127</v>
      </c>
      <c r="D102" s="3" t="s">
        <v>125</v>
      </c>
      <c r="E102" s="3" t="s">
        <v>49</v>
      </c>
      <c r="F102" s="11">
        <f>VLOOKUP($B102,'Eredmény kód szerint'!$A$1:$G$111,2,0)</f>
        <v>2</v>
      </c>
      <c r="G102" s="11">
        <f>VLOOKUP($B102,'Eredmény kód szerint'!$A$1:$G$111,3,0)</f>
        <v>6</v>
      </c>
      <c r="H102" s="11" t="str">
        <f>VLOOKUP($B102,'Eredmény kód szerint'!$A$1:$G$111,4,0)</f>
        <v>X</v>
      </c>
      <c r="I102" s="11">
        <f>VLOOKUP($B102,'Eredmény kód szerint'!$A$1:$G$111,5,0)</f>
        <v>1</v>
      </c>
      <c r="J102" s="11" t="str">
        <f>VLOOKUP($B102,'Eredmény kód szerint'!$A$1:$G$111,6,0)</f>
        <v>X</v>
      </c>
      <c r="K102" s="11">
        <f t="shared" si="3"/>
        <v>9</v>
      </c>
    </row>
    <row r="103" spans="1:11" ht="36" x14ac:dyDescent="0.3">
      <c r="A103" s="2">
        <f t="shared" si="2"/>
        <v>34</v>
      </c>
      <c r="B103" s="2" t="s">
        <v>185</v>
      </c>
      <c r="C103" s="2" t="s">
        <v>62</v>
      </c>
      <c r="D103" s="3" t="s">
        <v>146</v>
      </c>
      <c r="E103" s="3" t="s">
        <v>61</v>
      </c>
      <c r="F103" s="11">
        <f>VLOOKUP($B103,'Eredmény kód szerint'!$A$1:$G$111,2,0)</f>
        <v>4</v>
      </c>
      <c r="G103" s="11">
        <f>VLOOKUP($B103,'Eredmény kód szerint'!$A$1:$G$111,3,0)</f>
        <v>5</v>
      </c>
      <c r="H103" s="11">
        <f>VLOOKUP($B103,'Eredmény kód szerint'!$A$1:$G$111,4,0)</f>
        <v>10</v>
      </c>
      <c r="I103" s="11">
        <f>VLOOKUP($B103,'Eredmény kód szerint'!$A$1:$G$111,5,0)</f>
        <v>10</v>
      </c>
      <c r="J103" s="11">
        <f>VLOOKUP($B103,'Eredmény kód szerint'!$A$1:$G$111,6,0)</f>
        <v>0</v>
      </c>
      <c r="K103" s="11">
        <f t="shared" si="3"/>
        <v>29</v>
      </c>
    </row>
    <row r="104" spans="1:11" x14ac:dyDescent="0.3">
      <c r="A104" s="2">
        <f t="shared" si="2"/>
        <v>39</v>
      </c>
      <c r="B104" s="2" t="s">
        <v>250</v>
      </c>
      <c r="C104" s="2" t="s">
        <v>3</v>
      </c>
      <c r="D104" s="3" t="s">
        <v>1</v>
      </c>
      <c r="E104" s="3" t="s">
        <v>2</v>
      </c>
      <c r="F104" s="11">
        <f>VLOOKUP($B104,'Eredmény kód szerint'!$A$1:$G$111,2,0)</f>
        <v>2</v>
      </c>
      <c r="G104" s="11">
        <f>VLOOKUP($B104,'Eredmény kód szerint'!$A$1:$G$111,3,0)</f>
        <v>7</v>
      </c>
      <c r="H104" s="11">
        <f>VLOOKUP($B104,'Eredmény kód szerint'!$A$1:$G$111,4,0)</f>
        <v>13</v>
      </c>
      <c r="I104" s="11">
        <f>VLOOKUP($B104,'Eredmény kód szerint'!$A$1:$G$111,5,0)</f>
        <v>1</v>
      </c>
      <c r="J104" s="11">
        <f>VLOOKUP($B104,'Eredmény kód szerint'!$A$1:$G$111,6,0)</f>
        <v>0</v>
      </c>
      <c r="K104" s="11">
        <f t="shared" si="3"/>
        <v>23</v>
      </c>
    </row>
    <row r="105" spans="1:11" ht="36" x14ac:dyDescent="0.3">
      <c r="A105" s="2">
        <f t="shared" si="2"/>
        <v>20</v>
      </c>
      <c r="B105" s="2" t="s">
        <v>258</v>
      </c>
      <c r="C105" s="2" t="s">
        <v>268</v>
      </c>
      <c r="D105" s="3" t="s">
        <v>115</v>
      </c>
      <c r="E105" s="3" t="s">
        <v>116</v>
      </c>
      <c r="F105" s="11">
        <f>VLOOKUP($B105,'Eredmény kód szerint'!$A$1:$G$111,2,0)</f>
        <v>18</v>
      </c>
      <c r="G105" s="11">
        <f>VLOOKUP($B105,'Eredmény kód szerint'!$A$1:$G$111,3,0)</f>
        <v>3</v>
      </c>
      <c r="H105" s="11">
        <f>VLOOKUP($B105,'Eredmény kód szerint'!$A$1:$G$111,4,0)</f>
        <v>5</v>
      </c>
      <c r="I105" s="11">
        <f>VLOOKUP($B105,'Eredmény kód szerint'!$A$1:$G$111,5,0)</f>
        <v>20</v>
      </c>
      <c r="J105" s="11">
        <f>VLOOKUP($B105,'Eredmény kód szerint'!$A$1:$G$111,6,0)</f>
        <v>4</v>
      </c>
      <c r="K105" s="11">
        <f t="shared" si="3"/>
        <v>50</v>
      </c>
    </row>
    <row r="106" spans="1:11" ht="36" x14ac:dyDescent="0.3">
      <c r="A106" s="2">
        <f t="shared" si="2"/>
        <v>108</v>
      </c>
      <c r="B106" s="2" t="s">
        <v>228</v>
      </c>
      <c r="C106" s="2" t="s">
        <v>103</v>
      </c>
      <c r="D106" s="3" t="s">
        <v>119</v>
      </c>
      <c r="E106" s="3" t="s">
        <v>133</v>
      </c>
      <c r="F106" s="11">
        <f>VLOOKUP($B106,'Eredmény kód szerint'!$A$1:$G$111,2,0)</f>
        <v>0</v>
      </c>
      <c r="G106" s="11">
        <f>VLOOKUP($B106,'Eredmény kód szerint'!$A$1:$G$111,3,0)</f>
        <v>0</v>
      </c>
      <c r="H106" s="11">
        <f>VLOOKUP($B106,'Eredmény kód szerint'!$A$1:$G$111,4,0)</f>
        <v>1</v>
      </c>
      <c r="I106" s="11">
        <f>VLOOKUP($B106,'Eredmény kód szerint'!$A$1:$G$111,5,0)</f>
        <v>0</v>
      </c>
      <c r="J106" s="11">
        <f>VLOOKUP($B106,'Eredmény kód szerint'!$A$1:$G$111,6,0)</f>
        <v>0</v>
      </c>
      <c r="K106" s="11">
        <f t="shared" si="3"/>
        <v>1</v>
      </c>
    </row>
    <row r="107" spans="1:11" ht="36" x14ac:dyDescent="0.3">
      <c r="A107" s="2">
        <f t="shared" si="2"/>
        <v>105</v>
      </c>
      <c r="B107" s="2" t="s">
        <v>255</v>
      </c>
      <c r="C107" s="2" t="s">
        <v>126</v>
      </c>
      <c r="D107" s="3" t="s">
        <v>125</v>
      </c>
      <c r="E107" s="3" t="s">
        <v>49</v>
      </c>
      <c r="F107" s="11">
        <f>VLOOKUP($B107,'Eredmény kód szerint'!$A$1:$G$111,2,0)</f>
        <v>2</v>
      </c>
      <c r="G107" s="11" t="str">
        <f>VLOOKUP($B107,'Eredmény kód szerint'!$A$1:$G$111,3,0)</f>
        <v>X</v>
      </c>
      <c r="H107" s="11" t="str">
        <f>VLOOKUP($B107,'Eredmény kód szerint'!$A$1:$G$111,4,0)</f>
        <v>X</v>
      </c>
      <c r="I107" s="11" t="str">
        <f>VLOOKUP($B107,'Eredmény kód szerint'!$A$1:$G$111,5,0)</f>
        <v>X</v>
      </c>
      <c r="J107" s="11" t="str">
        <f>VLOOKUP($B107,'Eredmény kód szerint'!$A$1:$G$111,6,0)</f>
        <v>X</v>
      </c>
      <c r="K107" s="11">
        <f t="shared" si="3"/>
        <v>2</v>
      </c>
    </row>
    <row r="108" spans="1:11" ht="36" x14ac:dyDescent="0.3">
      <c r="A108" s="2">
        <f t="shared" si="2"/>
        <v>47</v>
      </c>
      <c r="B108" s="3" t="s">
        <v>220</v>
      </c>
      <c r="C108" s="3" t="s">
        <v>15</v>
      </c>
      <c r="D108" s="3" t="s">
        <v>11</v>
      </c>
      <c r="E108" s="3" t="s">
        <v>131</v>
      </c>
      <c r="F108" s="11">
        <f>VLOOKUP($B108,'Eredmény kód szerint'!$A$1:$G$111,2,0)</f>
        <v>3</v>
      </c>
      <c r="G108" s="11">
        <f>VLOOKUP($B108,'Eredmény kód szerint'!$A$1:$G$111,3,0)</f>
        <v>3</v>
      </c>
      <c r="H108" s="11">
        <f>VLOOKUP($B108,'Eredmény kód szerint'!$A$1:$G$111,4,0)</f>
        <v>4</v>
      </c>
      <c r="I108" s="11">
        <f>VLOOKUP($B108,'Eredmény kód szerint'!$A$1:$G$111,5,0)</f>
        <v>3</v>
      </c>
      <c r="J108" s="11">
        <f>VLOOKUP($B108,'Eredmény kód szerint'!$A$1:$G$111,6,0)</f>
        <v>1</v>
      </c>
      <c r="K108" s="11">
        <f t="shared" si="3"/>
        <v>14</v>
      </c>
    </row>
    <row r="109" spans="1:11" ht="36" x14ac:dyDescent="0.3">
      <c r="A109" s="2">
        <f t="shared" si="2"/>
        <v>74</v>
      </c>
      <c r="B109" s="2" t="s">
        <v>160</v>
      </c>
      <c r="C109" s="2" t="s">
        <v>266</v>
      </c>
      <c r="D109" s="3" t="s">
        <v>119</v>
      </c>
      <c r="E109" s="3" t="s">
        <v>133</v>
      </c>
      <c r="F109" s="11">
        <f>VLOOKUP($B109,'Eredmény kód szerint'!$A$1:$G$111,2,0)</f>
        <v>0</v>
      </c>
      <c r="G109" s="11">
        <f>VLOOKUP($B109,'Eredmény kód szerint'!$A$1:$G$111,3,0)</f>
        <v>0</v>
      </c>
      <c r="H109" s="11">
        <f>VLOOKUP($B109,'Eredmény kód szerint'!$A$1:$G$111,4,0)</f>
        <v>6</v>
      </c>
      <c r="I109" s="11">
        <f>VLOOKUP($B109,'Eredmény kód szerint'!$A$1:$G$111,5,0)</f>
        <v>1</v>
      </c>
      <c r="J109" s="11">
        <f>VLOOKUP($B109,'Eredmény kód szerint'!$A$1:$G$111,6,0)</f>
        <v>0</v>
      </c>
      <c r="K109" s="11">
        <f t="shared" si="3"/>
        <v>7</v>
      </c>
    </row>
    <row r="110" spans="1:11" ht="36" x14ac:dyDescent="0.3">
      <c r="A110" s="2">
        <f t="shared" si="2"/>
        <v>50</v>
      </c>
      <c r="B110" s="2" t="s">
        <v>186</v>
      </c>
      <c r="C110" s="2" t="s">
        <v>18</v>
      </c>
      <c r="D110" s="3" t="s">
        <v>16</v>
      </c>
      <c r="E110" s="3" t="s">
        <v>17</v>
      </c>
      <c r="F110" s="11">
        <f>VLOOKUP($B110,'Eredmény kód szerint'!$A$1:$G$111,2,0)</f>
        <v>4</v>
      </c>
      <c r="G110" s="11">
        <f>VLOOKUP($B110,'Eredmény kód szerint'!$A$1:$G$111,3,0)</f>
        <v>6</v>
      </c>
      <c r="H110" s="11">
        <f>VLOOKUP($B110,'Eredmény kód szerint'!$A$1:$G$111,4,0)</f>
        <v>2</v>
      </c>
      <c r="I110" s="11">
        <f>VLOOKUP($B110,'Eredmény kód szerint'!$A$1:$G$111,5,0)</f>
        <v>0</v>
      </c>
      <c r="J110" s="11">
        <f>VLOOKUP($B110,'Eredmény kód szerint'!$A$1:$G$111,6,0)</f>
        <v>1</v>
      </c>
      <c r="K110" s="11">
        <f t="shared" si="3"/>
        <v>13</v>
      </c>
    </row>
    <row r="111" spans="1:11" ht="36" x14ac:dyDescent="0.3">
      <c r="A111" s="2">
        <f t="shared" si="2"/>
        <v>56</v>
      </c>
      <c r="B111" s="2" t="s">
        <v>200</v>
      </c>
      <c r="C111" s="2" t="s">
        <v>64</v>
      </c>
      <c r="D111" s="3" t="s">
        <v>146</v>
      </c>
      <c r="E111" s="3" t="s">
        <v>61</v>
      </c>
      <c r="F111" s="11">
        <f>VLOOKUP($B111,'Eredmény kód szerint'!$A$1:$G$111,2,0)</f>
        <v>0</v>
      </c>
      <c r="G111" s="11">
        <f>VLOOKUP($B111,'Eredmény kód szerint'!$A$1:$G$111,3,0)</f>
        <v>7</v>
      </c>
      <c r="H111" s="11">
        <f>VLOOKUP($B111,'Eredmény kód szerint'!$A$1:$G$111,4,0)</f>
        <v>3</v>
      </c>
      <c r="I111" s="11">
        <f>VLOOKUP($B111,'Eredmény kód szerint'!$A$1:$G$111,5,0)</f>
        <v>1</v>
      </c>
      <c r="J111" s="11">
        <f>VLOOKUP($B111,'Eredmény kód szerint'!$A$1:$G$111,6,0)</f>
        <v>0</v>
      </c>
      <c r="K111" s="11">
        <f t="shared" si="3"/>
        <v>11</v>
      </c>
    </row>
    <row r="112" spans="1:11" ht="54" x14ac:dyDescent="0.3">
      <c r="A112" s="2">
        <f t="shared" si="2"/>
        <v>5</v>
      </c>
      <c r="B112" s="2" t="s">
        <v>230</v>
      </c>
      <c r="C112" s="2" t="s">
        <v>77</v>
      </c>
      <c r="D112" s="3" t="s">
        <v>155</v>
      </c>
      <c r="E112" s="3" t="s">
        <v>76</v>
      </c>
      <c r="F112" s="11">
        <f>VLOOKUP($B112,'Eredmény kód szerint'!$A$1:$G$111,2,0)</f>
        <v>20</v>
      </c>
      <c r="G112" s="11">
        <f>VLOOKUP($B112,'Eredmény kód szerint'!$A$1:$G$111,3,0)</f>
        <v>4</v>
      </c>
      <c r="H112" s="11">
        <f>VLOOKUP($B112,'Eredmény kód szerint'!$A$1:$G$111,4,0)</f>
        <v>20</v>
      </c>
      <c r="I112" s="11">
        <f>VLOOKUP($B112,'Eredmény kód szerint'!$A$1:$G$111,5,0)</f>
        <v>15</v>
      </c>
      <c r="J112" s="11">
        <f>VLOOKUP($B112,'Eredmény kód szerint'!$A$1:$G$111,6,0)</f>
        <v>19</v>
      </c>
      <c r="K112" s="11">
        <f t="shared" si="3"/>
        <v>78</v>
      </c>
    </row>
    <row r="113" spans="1:11" x14ac:dyDescent="0.3">
      <c r="A113" s="2">
        <f t="shared" si="2"/>
        <v>74</v>
      </c>
      <c r="B113" s="2" t="s">
        <v>166</v>
      </c>
      <c r="C113" s="2" t="s">
        <v>27</v>
      </c>
      <c r="D113" s="3" t="s">
        <v>25</v>
      </c>
      <c r="E113" s="2"/>
      <c r="F113" s="11">
        <f>VLOOKUP($B113,'Eredmény kód szerint'!$A$1:$G$111,2,0)</f>
        <v>3</v>
      </c>
      <c r="G113" s="11">
        <f>VLOOKUP($B113,'Eredmény kód szerint'!$A$1:$G$111,3,0)</f>
        <v>1</v>
      </c>
      <c r="H113" s="11">
        <f>VLOOKUP($B113,'Eredmény kód szerint'!$A$1:$G$111,4,0)</f>
        <v>2</v>
      </c>
      <c r="I113" s="11">
        <f>VLOOKUP($B113,'Eredmény kód szerint'!$A$1:$G$111,5,0)</f>
        <v>1</v>
      </c>
      <c r="J113" s="11">
        <f>VLOOKUP($B113,'Eredmény kód szerint'!$A$1:$G$111,6,0)</f>
        <v>0</v>
      </c>
      <c r="K113" s="11">
        <f t="shared" si="3"/>
        <v>7</v>
      </c>
    </row>
  </sheetData>
  <sortState ref="C2:E113">
    <sortCondition ref="C2:C113"/>
    <sortCondition ref="D2:D113"/>
    <sortCondition ref="E2:E113"/>
  </sortState>
  <pageMargins left="0.25" right="0.25" top="0.75" bottom="0.75" header="0.3" footer="0.3"/>
  <pageSetup paperSize="9" orientation="landscape" horizontalDpi="4294967295" verticalDpi="4294967295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11"/>
  <sheetViews>
    <sheetView workbookViewId="0">
      <selection activeCell="J24" sqref="J24"/>
    </sheetView>
  </sheetViews>
  <sheetFormatPr defaultColWidth="9.109375" defaultRowHeight="18" x14ac:dyDescent="0.35"/>
  <cols>
    <col min="1" max="1" width="8.6640625" style="8" customWidth="1"/>
    <col min="2" max="7" width="9.109375" style="9"/>
    <col min="8" max="16384" width="9.109375" style="7"/>
  </cols>
  <sheetData>
    <row r="1" spans="1:7" s="5" customFormat="1" x14ac:dyDescent="0.3">
      <c r="A1" s="1" t="s">
        <v>158</v>
      </c>
      <c r="B1" s="1" t="s">
        <v>149</v>
      </c>
      <c r="C1" s="1" t="s">
        <v>150</v>
      </c>
      <c r="D1" s="1" t="s">
        <v>151</v>
      </c>
      <c r="E1" s="1" t="s">
        <v>152</v>
      </c>
      <c r="F1" s="1" t="s">
        <v>153</v>
      </c>
      <c r="G1" s="1" t="s">
        <v>154</v>
      </c>
    </row>
    <row r="2" spans="1:7" ht="18.75" x14ac:dyDescent="0.3">
      <c r="A2" s="2" t="s">
        <v>149</v>
      </c>
      <c r="B2" s="6">
        <v>0</v>
      </c>
      <c r="C2" s="6" t="s">
        <v>264</v>
      </c>
      <c r="D2" s="6">
        <v>1</v>
      </c>
      <c r="E2" s="6">
        <v>0</v>
      </c>
      <c r="F2" s="6">
        <v>0</v>
      </c>
      <c r="G2" s="6">
        <f>SUM(B2:F2)</f>
        <v>1</v>
      </c>
    </row>
    <row r="3" spans="1:7" ht="18.75" x14ac:dyDescent="0.3">
      <c r="A3" s="2" t="s">
        <v>150</v>
      </c>
      <c r="B3" s="6">
        <v>0</v>
      </c>
      <c r="C3" s="6">
        <v>0</v>
      </c>
      <c r="D3" s="6">
        <v>10</v>
      </c>
      <c r="E3" s="6">
        <v>0</v>
      </c>
      <c r="F3" s="6">
        <v>0</v>
      </c>
      <c r="G3" s="6">
        <f t="shared" ref="G3:G66" si="0">SUM(B3:F3)</f>
        <v>10</v>
      </c>
    </row>
    <row r="4" spans="1:7" ht="18.75" x14ac:dyDescent="0.3">
      <c r="A4" s="2" t="s">
        <v>151</v>
      </c>
      <c r="B4" s="6">
        <v>0</v>
      </c>
      <c r="C4" s="6">
        <v>0</v>
      </c>
      <c r="D4" s="6">
        <v>1</v>
      </c>
      <c r="E4" s="6" t="s">
        <v>264</v>
      </c>
      <c r="F4" s="6">
        <v>0</v>
      </c>
      <c r="G4" s="6">
        <f t="shared" si="0"/>
        <v>1</v>
      </c>
    </row>
    <row r="5" spans="1:7" ht="18.75" x14ac:dyDescent="0.3">
      <c r="A5" s="2" t="s">
        <v>152</v>
      </c>
      <c r="B5" s="6">
        <v>0</v>
      </c>
      <c r="C5" s="6">
        <v>1</v>
      </c>
      <c r="D5" s="6">
        <v>4</v>
      </c>
      <c r="E5" s="6">
        <v>1</v>
      </c>
      <c r="F5" s="6">
        <v>1</v>
      </c>
      <c r="G5" s="6">
        <f t="shared" si="0"/>
        <v>7</v>
      </c>
    </row>
    <row r="6" spans="1:7" ht="18.75" x14ac:dyDescent="0.3">
      <c r="A6" s="2" t="s">
        <v>153</v>
      </c>
      <c r="B6" s="6">
        <v>20</v>
      </c>
      <c r="C6" s="6">
        <v>12</v>
      </c>
      <c r="D6" s="6">
        <v>20</v>
      </c>
      <c r="E6" s="6">
        <v>0</v>
      </c>
      <c r="F6" s="6">
        <v>4</v>
      </c>
      <c r="G6" s="6">
        <f t="shared" si="0"/>
        <v>56</v>
      </c>
    </row>
    <row r="7" spans="1:7" ht="18.75" x14ac:dyDescent="0.3">
      <c r="A7" s="2" t="s">
        <v>159</v>
      </c>
      <c r="B7" s="6">
        <v>20</v>
      </c>
      <c r="C7" s="6">
        <v>12</v>
      </c>
      <c r="D7" s="6">
        <v>7</v>
      </c>
      <c r="E7" s="6">
        <v>15</v>
      </c>
      <c r="F7" s="6">
        <v>18</v>
      </c>
      <c r="G7" s="6">
        <f t="shared" si="0"/>
        <v>72</v>
      </c>
    </row>
    <row r="8" spans="1:7" ht="18.75" x14ac:dyDescent="0.3">
      <c r="A8" s="2" t="s">
        <v>160</v>
      </c>
      <c r="B8" s="6">
        <v>0</v>
      </c>
      <c r="C8" s="6">
        <v>0</v>
      </c>
      <c r="D8" s="6">
        <v>6</v>
      </c>
      <c r="E8" s="6">
        <v>1</v>
      </c>
      <c r="F8" s="6">
        <v>0</v>
      </c>
      <c r="G8" s="6">
        <f t="shared" si="0"/>
        <v>7</v>
      </c>
    </row>
    <row r="9" spans="1:7" ht="18.75" x14ac:dyDescent="0.3">
      <c r="A9" s="2" t="s">
        <v>161</v>
      </c>
      <c r="B9" s="6" t="s">
        <v>264</v>
      </c>
      <c r="C9" s="6">
        <v>9</v>
      </c>
      <c r="D9" s="6">
        <v>4</v>
      </c>
      <c r="E9" s="6">
        <v>18</v>
      </c>
      <c r="F9" s="6">
        <v>15</v>
      </c>
      <c r="G9" s="6">
        <f t="shared" si="0"/>
        <v>46</v>
      </c>
    </row>
    <row r="10" spans="1:7" ht="18.75" x14ac:dyDescent="0.3">
      <c r="A10" s="2" t="s">
        <v>162</v>
      </c>
      <c r="B10" s="6">
        <v>2</v>
      </c>
      <c r="C10" s="6">
        <v>8</v>
      </c>
      <c r="D10" s="6">
        <v>2</v>
      </c>
      <c r="E10" s="6">
        <v>1</v>
      </c>
      <c r="F10" s="6">
        <v>0</v>
      </c>
      <c r="G10" s="6">
        <f t="shared" si="0"/>
        <v>13</v>
      </c>
    </row>
    <row r="11" spans="1:7" ht="18.75" x14ac:dyDescent="0.3">
      <c r="A11" s="2" t="s">
        <v>163</v>
      </c>
      <c r="B11" s="6">
        <v>20</v>
      </c>
      <c r="C11" s="6">
        <v>4</v>
      </c>
      <c r="D11" s="6">
        <v>8</v>
      </c>
      <c r="E11" s="6">
        <v>1</v>
      </c>
      <c r="F11" s="6">
        <v>18</v>
      </c>
      <c r="G11" s="6">
        <f t="shared" si="0"/>
        <v>51</v>
      </c>
    </row>
    <row r="12" spans="1:7" ht="18.75" x14ac:dyDescent="0.3">
      <c r="A12" s="2" t="s">
        <v>164</v>
      </c>
      <c r="B12" s="6">
        <v>2</v>
      </c>
      <c r="C12" s="6">
        <v>2</v>
      </c>
      <c r="D12" s="6">
        <v>2</v>
      </c>
      <c r="E12" s="6">
        <v>1</v>
      </c>
      <c r="F12" s="6">
        <v>0</v>
      </c>
      <c r="G12" s="6">
        <f t="shared" si="0"/>
        <v>7</v>
      </c>
    </row>
    <row r="13" spans="1:7" ht="18.75" x14ac:dyDescent="0.3">
      <c r="A13" s="2" t="s">
        <v>165</v>
      </c>
      <c r="B13" s="6">
        <v>2</v>
      </c>
      <c r="C13" s="6">
        <v>6</v>
      </c>
      <c r="D13" s="6" t="s">
        <v>264</v>
      </c>
      <c r="E13" s="6">
        <v>1</v>
      </c>
      <c r="F13" s="6" t="s">
        <v>264</v>
      </c>
      <c r="G13" s="6">
        <f t="shared" si="0"/>
        <v>9</v>
      </c>
    </row>
    <row r="14" spans="1:7" ht="18.75" x14ac:dyDescent="0.3">
      <c r="A14" s="2" t="s">
        <v>166</v>
      </c>
      <c r="B14" s="6">
        <v>3</v>
      </c>
      <c r="C14" s="6">
        <v>1</v>
      </c>
      <c r="D14" s="6">
        <v>2</v>
      </c>
      <c r="E14" s="6">
        <v>1</v>
      </c>
      <c r="F14" s="6">
        <v>0</v>
      </c>
      <c r="G14" s="6">
        <f t="shared" si="0"/>
        <v>7</v>
      </c>
    </row>
    <row r="15" spans="1:7" ht="18.75" x14ac:dyDescent="0.3">
      <c r="A15" s="2" t="s">
        <v>167</v>
      </c>
      <c r="B15" s="6">
        <v>3</v>
      </c>
      <c r="C15" s="6">
        <v>0</v>
      </c>
      <c r="D15" s="6">
        <v>1</v>
      </c>
      <c r="E15" s="6">
        <v>0</v>
      </c>
      <c r="F15" s="6">
        <v>0</v>
      </c>
      <c r="G15" s="6">
        <f t="shared" si="0"/>
        <v>4</v>
      </c>
    </row>
    <row r="16" spans="1:7" ht="18.75" x14ac:dyDescent="0.3">
      <c r="A16" s="2" t="s">
        <v>168</v>
      </c>
      <c r="B16" s="6">
        <v>2</v>
      </c>
      <c r="C16" s="6">
        <v>2</v>
      </c>
      <c r="D16" s="6">
        <v>1</v>
      </c>
      <c r="E16" s="6">
        <v>0</v>
      </c>
      <c r="F16" s="6" t="s">
        <v>264</v>
      </c>
      <c r="G16" s="6">
        <f t="shared" si="0"/>
        <v>5</v>
      </c>
    </row>
    <row r="17" spans="1:7" ht="18.75" x14ac:dyDescent="0.3">
      <c r="A17" s="2" t="s">
        <v>169</v>
      </c>
      <c r="B17" s="6">
        <v>2</v>
      </c>
      <c r="C17" s="6">
        <v>0</v>
      </c>
      <c r="D17" s="6">
        <v>1</v>
      </c>
      <c r="E17" s="6">
        <v>0</v>
      </c>
      <c r="F17" s="6">
        <v>0</v>
      </c>
      <c r="G17" s="6">
        <f t="shared" si="0"/>
        <v>3</v>
      </c>
    </row>
    <row r="18" spans="1:7" ht="18.75" x14ac:dyDescent="0.3">
      <c r="A18" s="2" t="s">
        <v>170</v>
      </c>
      <c r="B18" s="6">
        <v>0</v>
      </c>
      <c r="C18" s="6">
        <v>0</v>
      </c>
      <c r="D18" s="6">
        <v>1</v>
      </c>
      <c r="E18" s="6">
        <v>0</v>
      </c>
      <c r="F18" s="6">
        <v>3</v>
      </c>
      <c r="G18" s="6">
        <f t="shared" si="0"/>
        <v>4</v>
      </c>
    </row>
    <row r="19" spans="1:7" ht="18.75" x14ac:dyDescent="0.3">
      <c r="A19" s="2" t="s">
        <v>171</v>
      </c>
      <c r="B19" s="6">
        <v>2</v>
      </c>
      <c r="C19" s="6">
        <v>0</v>
      </c>
      <c r="D19" s="6">
        <v>1</v>
      </c>
      <c r="E19" s="6">
        <v>0</v>
      </c>
      <c r="F19" s="6">
        <v>0</v>
      </c>
      <c r="G19" s="6">
        <f t="shared" si="0"/>
        <v>3</v>
      </c>
    </row>
    <row r="20" spans="1:7" x14ac:dyDescent="0.35">
      <c r="A20" s="2" t="s">
        <v>172</v>
      </c>
      <c r="B20" s="6">
        <v>2</v>
      </c>
      <c r="C20" s="6">
        <v>3</v>
      </c>
      <c r="D20" s="6">
        <v>1</v>
      </c>
      <c r="E20" s="6">
        <v>1</v>
      </c>
      <c r="F20" s="6">
        <v>4</v>
      </c>
      <c r="G20" s="6">
        <f t="shared" si="0"/>
        <v>11</v>
      </c>
    </row>
    <row r="21" spans="1:7" x14ac:dyDescent="0.35">
      <c r="A21" s="2" t="s">
        <v>173</v>
      </c>
      <c r="B21" s="6">
        <v>0</v>
      </c>
      <c r="C21" s="6">
        <v>0</v>
      </c>
      <c r="D21" s="6">
        <v>3</v>
      </c>
      <c r="E21" s="6">
        <v>0</v>
      </c>
      <c r="F21" s="6">
        <v>1</v>
      </c>
      <c r="G21" s="6">
        <f t="shared" si="0"/>
        <v>4</v>
      </c>
    </row>
    <row r="22" spans="1:7" x14ac:dyDescent="0.35">
      <c r="A22" s="2" t="s">
        <v>174</v>
      </c>
      <c r="B22" s="6" t="s">
        <v>264</v>
      </c>
      <c r="C22" s="6" t="s">
        <v>264</v>
      </c>
      <c r="D22" s="6">
        <v>3</v>
      </c>
      <c r="E22" s="6">
        <v>1</v>
      </c>
      <c r="F22" s="6">
        <v>0</v>
      </c>
      <c r="G22" s="6">
        <f t="shared" si="0"/>
        <v>4</v>
      </c>
    </row>
    <row r="23" spans="1:7" x14ac:dyDescent="0.35">
      <c r="A23" s="2" t="s">
        <v>175</v>
      </c>
      <c r="B23" s="6">
        <v>20</v>
      </c>
      <c r="C23" s="6">
        <v>7</v>
      </c>
      <c r="D23" s="6">
        <v>20</v>
      </c>
      <c r="E23" s="6">
        <v>16</v>
      </c>
      <c r="F23" s="6">
        <v>17</v>
      </c>
      <c r="G23" s="6">
        <f t="shared" si="0"/>
        <v>80</v>
      </c>
    </row>
    <row r="24" spans="1:7" x14ac:dyDescent="0.35">
      <c r="A24" s="2" t="s">
        <v>176</v>
      </c>
      <c r="B24" s="6">
        <v>4</v>
      </c>
      <c r="C24" s="6">
        <v>4</v>
      </c>
      <c r="D24" s="6">
        <v>1</v>
      </c>
      <c r="E24" s="6">
        <v>0</v>
      </c>
      <c r="F24" s="6">
        <v>2</v>
      </c>
      <c r="G24" s="6">
        <f t="shared" si="0"/>
        <v>11</v>
      </c>
    </row>
    <row r="25" spans="1:7" x14ac:dyDescent="0.35">
      <c r="A25" s="2" t="s">
        <v>177</v>
      </c>
      <c r="B25" s="6">
        <v>2</v>
      </c>
      <c r="C25" s="6">
        <v>0</v>
      </c>
      <c r="D25" s="6">
        <v>2</v>
      </c>
      <c r="E25" s="6">
        <v>0</v>
      </c>
      <c r="F25" s="6">
        <v>1</v>
      </c>
      <c r="G25" s="6">
        <f t="shared" si="0"/>
        <v>5</v>
      </c>
    </row>
    <row r="26" spans="1:7" x14ac:dyDescent="0.35">
      <c r="A26" s="2" t="s">
        <v>178</v>
      </c>
      <c r="B26" s="6">
        <v>2</v>
      </c>
      <c r="C26" s="6">
        <v>4</v>
      </c>
      <c r="D26" s="6">
        <v>2</v>
      </c>
      <c r="E26" s="6">
        <v>1</v>
      </c>
      <c r="F26" s="6">
        <v>0</v>
      </c>
      <c r="G26" s="6">
        <f t="shared" si="0"/>
        <v>9</v>
      </c>
    </row>
    <row r="27" spans="1:7" x14ac:dyDescent="0.35">
      <c r="A27" s="2" t="s">
        <v>179</v>
      </c>
      <c r="B27" s="6">
        <v>20</v>
      </c>
      <c r="C27" s="6">
        <v>5</v>
      </c>
      <c r="D27" s="6">
        <v>2</v>
      </c>
      <c r="E27" s="6">
        <v>12</v>
      </c>
      <c r="F27" s="6">
        <v>1</v>
      </c>
      <c r="G27" s="6">
        <f t="shared" si="0"/>
        <v>40</v>
      </c>
    </row>
    <row r="28" spans="1:7" x14ac:dyDescent="0.35">
      <c r="A28" s="2" t="s">
        <v>180</v>
      </c>
      <c r="B28" s="6">
        <v>2</v>
      </c>
      <c r="C28" s="6">
        <v>0</v>
      </c>
      <c r="D28" s="6">
        <v>3</v>
      </c>
      <c r="E28" s="6">
        <v>1</v>
      </c>
      <c r="F28" s="6">
        <v>0</v>
      </c>
      <c r="G28" s="6">
        <f t="shared" si="0"/>
        <v>6</v>
      </c>
    </row>
    <row r="29" spans="1:7" x14ac:dyDescent="0.35">
      <c r="A29" s="2" t="s">
        <v>181</v>
      </c>
      <c r="B29" s="6">
        <v>0</v>
      </c>
      <c r="C29" s="6">
        <v>5</v>
      </c>
      <c r="D29" s="6">
        <v>0</v>
      </c>
      <c r="E29" s="6">
        <v>1</v>
      </c>
      <c r="F29" s="6">
        <v>2</v>
      </c>
      <c r="G29" s="6">
        <f t="shared" si="0"/>
        <v>8</v>
      </c>
    </row>
    <row r="30" spans="1:7" x14ac:dyDescent="0.35">
      <c r="A30" s="2" t="s">
        <v>182</v>
      </c>
      <c r="B30" s="6">
        <v>0</v>
      </c>
      <c r="C30" s="6">
        <v>0</v>
      </c>
      <c r="D30" s="6">
        <v>2</v>
      </c>
      <c r="E30" s="6">
        <v>0</v>
      </c>
      <c r="F30" s="6">
        <v>0</v>
      </c>
      <c r="G30" s="6">
        <f t="shared" si="0"/>
        <v>2</v>
      </c>
    </row>
    <row r="31" spans="1:7" x14ac:dyDescent="0.35">
      <c r="A31" s="2" t="s">
        <v>183</v>
      </c>
      <c r="B31" s="6">
        <v>18</v>
      </c>
      <c r="C31" s="6">
        <v>5</v>
      </c>
      <c r="D31" s="6" t="s">
        <v>264</v>
      </c>
      <c r="E31" s="6">
        <v>1</v>
      </c>
      <c r="F31" s="6">
        <v>2</v>
      </c>
      <c r="G31" s="6">
        <f t="shared" si="0"/>
        <v>26</v>
      </c>
    </row>
    <row r="32" spans="1:7" x14ac:dyDescent="0.35">
      <c r="A32" s="2" t="s">
        <v>184</v>
      </c>
      <c r="B32" s="6">
        <v>2</v>
      </c>
      <c r="C32" s="6">
        <v>10</v>
      </c>
      <c r="D32" s="6">
        <v>12</v>
      </c>
      <c r="E32" s="6">
        <v>7</v>
      </c>
      <c r="F32" s="6">
        <v>8</v>
      </c>
      <c r="G32" s="6">
        <f t="shared" si="0"/>
        <v>39</v>
      </c>
    </row>
    <row r="33" spans="1:7" x14ac:dyDescent="0.35">
      <c r="A33" s="2" t="s">
        <v>185</v>
      </c>
      <c r="B33" s="6">
        <v>4</v>
      </c>
      <c r="C33" s="6">
        <v>5</v>
      </c>
      <c r="D33" s="6">
        <v>10</v>
      </c>
      <c r="E33" s="6">
        <v>10</v>
      </c>
      <c r="F33" s="6">
        <v>0</v>
      </c>
      <c r="G33" s="6">
        <f t="shared" si="0"/>
        <v>29</v>
      </c>
    </row>
    <row r="34" spans="1:7" x14ac:dyDescent="0.35">
      <c r="A34" s="2" t="s">
        <v>186</v>
      </c>
      <c r="B34" s="6">
        <v>4</v>
      </c>
      <c r="C34" s="6">
        <v>6</v>
      </c>
      <c r="D34" s="6">
        <v>2</v>
      </c>
      <c r="E34" s="6">
        <v>0</v>
      </c>
      <c r="F34" s="6">
        <v>1</v>
      </c>
      <c r="G34" s="6">
        <f t="shared" si="0"/>
        <v>13</v>
      </c>
    </row>
    <row r="35" spans="1:7" x14ac:dyDescent="0.35">
      <c r="A35" s="2" t="s">
        <v>187</v>
      </c>
      <c r="B35" s="6">
        <v>0</v>
      </c>
      <c r="C35" s="6">
        <v>2</v>
      </c>
      <c r="D35" s="6">
        <v>3</v>
      </c>
      <c r="E35" s="6">
        <v>1</v>
      </c>
      <c r="F35" s="6">
        <v>0</v>
      </c>
      <c r="G35" s="6">
        <f t="shared" si="0"/>
        <v>6</v>
      </c>
    </row>
    <row r="36" spans="1:7" x14ac:dyDescent="0.35">
      <c r="A36" s="2" t="s">
        <v>188</v>
      </c>
      <c r="B36" s="6">
        <v>2</v>
      </c>
      <c r="C36" s="6">
        <v>5</v>
      </c>
      <c r="D36" s="6">
        <v>2</v>
      </c>
      <c r="E36" s="6">
        <v>1</v>
      </c>
      <c r="F36" s="6">
        <v>0</v>
      </c>
      <c r="G36" s="6">
        <f t="shared" si="0"/>
        <v>10</v>
      </c>
    </row>
    <row r="37" spans="1:7" x14ac:dyDescent="0.35">
      <c r="A37" s="2" t="s">
        <v>189</v>
      </c>
      <c r="B37" s="6">
        <v>2</v>
      </c>
      <c r="C37" s="6">
        <v>3</v>
      </c>
      <c r="D37" s="6">
        <v>2</v>
      </c>
      <c r="E37" s="6">
        <v>0</v>
      </c>
      <c r="F37" s="6">
        <v>0</v>
      </c>
      <c r="G37" s="6">
        <f t="shared" si="0"/>
        <v>7</v>
      </c>
    </row>
    <row r="38" spans="1:7" x14ac:dyDescent="0.35">
      <c r="A38" s="2" t="s">
        <v>190</v>
      </c>
      <c r="B38" s="6">
        <v>2</v>
      </c>
      <c r="C38" s="6">
        <v>2</v>
      </c>
      <c r="D38" s="6">
        <v>6</v>
      </c>
      <c r="E38" s="6">
        <v>1</v>
      </c>
      <c r="F38" s="6">
        <v>0</v>
      </c>
      <c r="G38" s="6">
        <f t="shared" si="0"/>
        <v>11</v>
      </c>
    </row>
    <row r="39" spans="1:7" x14ac:dyDescent="0.35">
      <c r="A39" s="2" t="s">
        <v>191</v>
      </c>
      <c r="B39" s="6" t="s">
        <v>264</v>
      </c>
      <c r="C39" s="6">
        <v>5</v>
      </c>
      <c r="D39" s="6">
        <v>6</v>
      </c>
      <c r="E39" s="6">
        <v>5</v>
      </c>
      <c r="F39" s="6">
        <v>10</v>
      </c>
      <c r="G39" s="6">
        <f t="shared" si="0"/>
        <v>26</v>
      </c>
    </row>
    <row r="40" spans="1:7" x14ac:dyDescent="0.35">
      <c r="A40" s="2" t="s">
        <v>192</v>
      </c>
      <c r="B40" s="6">
        <v>2</v>
      </c>
      <c r="C40" s="6">
        <v>8</v>
      </c>
      <c r="D40" s="6">
        <v>2</v>
      </c>
      <c r="E40" s="6">
        <v>1</v>
      </c>
      <c r="F40" s="6">
        <v>0</v>
      </c>
      <c r="G40" s="6">
        <f t="shared" si="0"/>
        <v>13</v>
      </c>
    </row>
    <row r="41" spans="1:7" x14ac:dyDescent="0.35">
      <c r="A41" s="2" t="s">
        <v>193</v>
      </c>
      <c r="B41" s="6">
        <v>20</v>
      </c>
      <c r="C41" s="6">
        <v>5</v>
      </c>
      <c r="D41" s="6">
        <v>8</v>
      </c>
      <c r="E41" s="6">
        <v>3</v>
      </c>
      <c r="F41" s="6">
        <v>0</v>
      </c>
      <c r="G41" s="6">
        <f t="shared" si="0"/>
        <v>36</v>
      </c>
    </row>
    <row r="42" spans="1:7" x14ac:dyDescent="0.35">
      <c r="A42" s="2" t="s">
        <v>194</v>
      </c>
      <c r="B42" s="6">
        <v>16</v>
      </c>
      <c r="C42" s="6" t="s">
        <v>264</v>
      </c>
      <c r="D42" s="6">
        <v>6</v>
      </c>
      <c r="E42" s="6">
        <v>0</v>
      </c>
      <c r="F42" s="6">
        <v>1</v>
      </c>
      <c r="G42" s="6">
        <f t="shared" si="0"/>
        <v>23</v>
      </c>
    </row>
    <row r="43" spans="1:7" x14ac:dyDescent="0.35">
      <c r="A43" s="2" t="s">
        <v>195</v>
      </c>
      <c r="B43" s="6">
        <v>20</v>
      </c>
      <c r="C43" s="6">
        <v>10</v>
      </c>
      <c r="D43" s="6">
        <v>16</v>
      </c>
      <c r="E43" s="6">
        <v>20</v>
      </c>
      <c r="F43" s="6">
        <v>17</v>
      </c>
      <c r="G43" s="6">
        <f t="shared" si="0"/>
        <v>83</v>
      </c>
    </row>
    <row r="44" spans="1:7" x14ac:dyDescent="0.35">
      <c r="A44" s="2" t="s">
        <v>196</v>
      </c>
      <c r="B44" s="6">
        <v>2</v>
      </c>
      <c r="C44" s="6">
        <v>10</v>
      </c>
      <c r="D44" s="6">
        <v>1</v>
      </c>
      <c r="E44" s="6">
        <v>5</v>
      </c>
      <c r="F44" s="6">
        <v>0</v>
      </c>
      <c r="G44" s="6">
        <f t="shared" si="0"/>
        <v>18</v>
      </c>
    </row>
    <row r="45" spans="1:7" x14ac:dyDescent="0.35">
      <c r="A45" s="2" t="s">
        <v>197</v>
      </c>
      <c r="B45" s="6">
        <v>2</v>
      </c>
      <c r="C45" s="6">
        <v>3</v>
      </c>
      <c r="D45" s="6">
        <v>2</v>
      </c>
      <c r="E45" s="6">
        <v>0</v>
      </c>
      <c r="F45" s="6">
        <v>1</v>
      </c>
      <c r="G45" s="6">
        <f t="shared" si="0"/>
        <v>8</v>
      </c>
    </row>
    <row r="46" spans="1:7" x14ac:dyDescent="0.35">
      <c r="A46" s="2" t="s">
        <v>198</v>
      </c>
      <c r="B46" s="6">
        <v>20</v>
      </c>
      <c r="C46" s="6">
        <v>2</v>
      </c>
      <c r="D46" s="6">
        <v>9</v>
      </c>
      <c r="E46" s="6">
        <v>5</v>
      </c>
      <c r="F46" s="6">
        <v>2</v>
      </c>
      <c r="G46" s="6">
        <f t="shared" si="0"/>
        <v>38</v>
      </c>
    </row>
    <row r="47" spans="1:7" x14ac:dyDescent="0.35">
      <c r="A47" s="2" t="s">
        <v>199</v>
      </c>
      <c r="B47" s="6">
        <v>2</v>
      </c>
      <c r="C47" s="6">
        <v>5</v>
      </c>
      <c r="D47" s="6">
        <v>1</v>
      </c>
      <c r="E47" s="6">
        <v>1</v>
      </c>
      <c r="F47" s="6">
        <v>1</v>
      </c>
      <c r="G47" s="6">
        <f t="shared" si="0"/>
        <v>10</v>
      </c>
    </row>
    <row r="48" spans="1:7" x14ac:dyDescent="0.35">
      <c r="A48" s="2" t="s">
        <v>200</v>
      </c>
      <c r="B48" s="6">
        <v>0</v>
      </c>
      <c r="C48" s="6">
        <v>7</v>
      </c>
      <c r="D48" s="6">
        <v>3</v>
      </c>
      <c r="E48" s="6">
        <v>1</v>
      </c>
      <c r="F48" s="6">
        <v>0</v>
      </c>
      <c r="G48" s="6">
        <f t="shared" si="0"/>
        <v>11</v>
      </c>
    </row>
    <row r="49" spans="1:7" x14ac:dyDescent="0.35">
      <c r="A49" s="2" t="s">
        <v>201</v>
      </c>
      <c r="B49" s="6">
        <v>2</v>
      </c>
      <c r="C49" s="6">
        <v>0</v>
      </c>
      <c r="D49" s="6">
        <v>2</v>
      </c>
      <c r="E49" s="6">
        <v>0</v>
      </c>
      <c r="F49" s="6">
        <v>0</v>
      </c>
      <c r="G49" s="6">
        <f t="shared" si="0"/>
        <v>4</v>
      </c>
    </row>
    <row r="50" spans="1:7" x14ac:dyDescent="0.35">
      <c r="A50" s="2" t="s">
        <v>202</v>
      </c>
      <c r="B50" s="6">
        <v>2</v>
      </c>
      <c r="C50" s="6">
        <v>5</v>
      </c>
      <c r="D50" s="6">
        <v>20</v>
      </c>
      <c r="E50" s="6">
        <v>8</v>
      </c>
      <c r="F50" s="6">
        <v>17</v>
      </c>
      <c r="G50" s="6">
        <f t="shared" si="0"/>
        <v>52</v>
      </c>
    </row>
    <row r="51" spans="1:7" x14ac:dyDescent="0.35">
      <c r="A51" s="2" t="s">
        <v>203</v>
      </c>
      <c r="B51" s="6">
        <v>20</v>
      </c>
      <c r="C51" s="6">
        <v>9</v>
      </c>
      <c r="D51" s="6">
        <v>20</v>
      </c>
      <c r="E51" s="6">
        <v>4</v>
      </c>
      <c r="F51" s="6">
        <v>0</v>
      </c>
      <c r="G51" s="6">
        <f t="shared" si="0"/>
        <v>53</v>
      </c>
    </row>
    <row r="52" spans="1:7" x14ac:dyDescent="0.35">
      <c r="A52" s="2" t="s">
        <v>204</v>
      </c>
      <c r="B52" s="6">
        <v>19</v>
      </c>
      <c r="C52" s="6">
        <v>20</v>
      </c>
      <c r="D52" s="6">
        <v>20</v>
      </c>
      <c r="E52" s="6">
        <v>0</v>
      </c>
      <c r="F52" s="6">
        <v>19</v>
      </c>
      <c r="G52" s="6">
        <f t="shared" si="0"/>
        <v>78</v>
      </c>
    </row>
    <row r="53" spans="1:7" x14ac:dyDescent="0.35">
      <c r="A53" s="2" t="s">
        <v>205</v>
      </c>
      <c r="B53" s="6">
        <v>0</v>
      </c>
      <c r="C53" s="6">
        <v>5</v>
      </c>
      <c r="D53" s="6">
        <v>8</v>
      </c>
      <c r="E53" s="6">
        <v>1</v>
      </c>
      <c r="F53" s="6">
        <v>8</v>
      </c>
      <c r="G53" s="6">
        <f t="shared" si="0"/>
        <v>22</v>
      </c>
    </row>
    <row r="54" spans="1:7" x14ac:dyDescent="0.35">
      <c r="A54" s="2" t="s">
        <v>206</v>
      </c>
      <c r="B54" s="6">
        <v>1</v>
      </c>
      <c r="C54" s="6">
        <v>1</v>
      </c>
      <c r="D54" s="6">
        <v>1</v>
      </c>
      <c r="E54" s="6">
        <v>1</v>
      </c>
      <c r="F54" s="6">
        <v>0</v>
      </c>
      <c r="G54" s="6">
        <f t="shared" si="0"/>
        <v>4</v>
      </c>
    </row>
    <row r="55" spans="1:7" x14ac:dyDescent="0.35">
      <c r="A55" s="2" t="s">
        <v>207</v>
      </c>
      <c r="B55" s="6">
        <v>4</v>
      </c>
      <c r="C55" s="6">
        <v>3</v>
      </c>
      <c r="D55" s="6">
        <v>4</v>
      </c>
      <c r="E55" s="6">
        <v>1</v>
      </c>
      <c r="F55" s="6">
        <v>2</v>
      </c>
      <c r="G55" s="6">
        <f t="shared" si="0"/>
        <v>14</v>
      </c>
    </row>
    <row r="56" spans="1:7" x14ac:dyDescent="0.35">
      <c r="A56" s="2" t="s">
        <v>208</v>
      </c>
      <c r="B56" s="6">
        <v>0</v>
      </c>
      <c r="C56" s="6">
        <v>0</v>
      </c>
      <c r="D56" s="6">
        <v>3</v>
      </c>
      <c r="E56" s="6" t="s">
        <v>264</v>
      </c>
      <c r="F56" s="6">
        <v>0</v>
      </c>
      <c r="G56" s="6">
        <f t="shared" si="0"/>
        <v>3</v>
      </c>
    </row>
    <row r="57" spans="1:7" x14ac:dyDescent="0.35">
      <c r="A57" s="2" t="s">
        <v>209</v>
      </c>
      <c r="B57" s="6">
        <v>6</v>
      </c>
      <c r="C57" s="6">
        <v>2</v>
      </c>
      <c r="D57" s="6">
        <v>2</v>
      </c>
      <c r="E57" s="6">
        <v>3</v>
      </c>
      <c r="F57" s="6">
        <v>1</v>
      </c>
      <c r="G57" s="6">
        <f t="shared" si="0"/>
        <v>14</v>
      </c>
    </row>
    <row r="58" spans="1:7" x14ac:dyDescent="0.35">
      <c r="A58" s="2" t="s">
        <v>210</v>
      </c>
      <c r="B58" s="6">
        <v>20</v>
      </c>
      <c r="C58" s="6">
        <v>20</v>
      </c>
      <c r="D58" s="6">
        <v>18</v>
      </c>
      <c r="E58" s="6">
        <v>20</v>
      </c>
      <c r="F58" s="6">
        <v>17</v>
      </c>
      <c r="G58" s="6">
        <f t="shared" si="0"/>
        <v>95</v>
      </c>
    </row>
    <row r="59" spans="1:7" x14ac:dyDescent="0.35">
      <c r="A59" s="2" t="s">
        <v>211</v>
      </c>
      <c r="B59" s="6">
        <v>2</v>
      </c>
      <c r="C59" s="6">
        <v>1</v>
      </c>
      <c r="D59" s="6">
        <v>0</v>
      </c>
      <c r="E59" s="6">
        <v>0</v>
      </c>
      <c r="F59" s="6">
        <v>10</v>
      </c>
      <c r="G59" s="6">
        <f t="shared" si="0"/>
        <v>13</v>
      </c>
    </row>
    <row r="60" spans="1:7" x14ac:dyDescent="0.35">
      <c r="A60" s="2" t="s">
        <v>212</v>
      </c>
      <c r="B60" s="6">
        <v>0</v>
      </c>
      <c r="C60" s="6">
        <v>0</v>
      </c>
      <c r="D60" s="6">
        <v>2</v>
      </c>
      <c r="E60" s="6">
        <v>1</v>
      </c>
      <c r="F60" s="6">
        <v>0</v>
      </c>
      <c r="G60" s="6">
        <f t="shared" si="0"/>
        <v>3</v>
      </c>
    </row>
    <row r="61" spans="1:7" x14ac:dyDescent="0.35">
      <c r="A61" s="2" t="s">
        <v>213</v>
      </c>
      <c r="B61" s="6">
        <v>2</v>
      </c>
      <c r="C61" s="6">
        <v>2</v>
      </c>
      <c r="D61" s="6">
        <v>2</v>
      </c>
      <c r="E61" s="6">
        <v>0</v>
      </c>
      <c r="F61" s="6">
        <v>0</v>
      </c>
      <c r="G61" s="6">
        <f t="shared" si="0"/>
        <v>6</v>
      </c>
    </row>
    <row r="62" spans="1:7" x14ac:dyDescent="0.35">
      <c r="A62" s="2" t="s">
        <v>214</v>
      </c>
      <c r="B62" s="6" t="s">
        <v>264</v>
      </c>
      <c r="C62" s="6">
        <v>2</v>
      </c>
      <c r="D62" s="6">
        <v>8</v>
      </c>
      <c r="E62" s="6" t="s">
        <v>264</v>
      </c>
      <c r="F62" s="6">
        <v>0</v>
      </c>
      <c r="G62" s="6">
        <f t="shared" si="0"/>
        <v>10</v>
      </c>
    </row>
    <row r="63" spans="1:7" x14ac:dyDescent="0.35">
      <c r="A63" s="2" t="s">
        <v>215</v>
      </c>
      <c r="B63" s="6">
        <v>2</v>
      </c>
      <c r="C63" s="6">
        <v>0</v>
      </c>
      <c r="D63" s="6">
        <v>1</v>
      </c>
      <c r="E63" s="6">
        <v>0</v>
      </c>
      <c r="F63" s="6">
        <v>0</v>
      </c>
      <c r="G63" s="6">
        <f t="shared" si="0"/>
        <v>3</v>
      </c>
    </row>
    <row r="64" spans="1:7" x14ac:dyDescent="0.35">
      <c r="A64" s="2" t="s">
        <v>216</v>
      </c>
      <c r="B64" s="6">
        <v>2</v>
      </c>
      <c r="C64" s="6">
        <v>4</v>
      </c>
      <c r="D64" s="6">
        <v>1</v>
      </c>
      <c r="E64" s="6">
        <v>1</v>
      </c>
      <c r="F64" s="6">
        <v>1</v>
      </c>
      <c r="G64" s="6">
        <f t="shared" si="0"/>
        <v>9</v>
      </c>
    </row>
    <row r="65" spans="1:7" x14ac:dyDescent="0.35">
      <c r="A65" s="2" t="s">
        <v>217</v>
      </c>
      <c r="B65" s="6">
        <v>2</v>
      </c>
      <c r="C65" s="6">
        <v>2</v>
      </c>
      <c r="D65" s="6">
        <v>1</v>
      </c>
      <c r="E65" s="6" t="s">
        <v>264</v>
      </c>
      <c r="F65" s="6">
        <v>1</v>
      </c>
      <c r="G65" s="6">
        <f t="shared" si="0"/>
        <v>6</v>
      </c>
    </row>
    <row r="66" spans="1:7" x14ac:dyDescent="0.35">
      <c r="A66" s="2" t="s">
        <v>218</v>
      </c>
      <c r="B66" s="6">
        <v>0</v>
      </c>
      <c r="C66" s="6" t="s">
        <v>264</v>
      </c>
      <c r="D66" s="6">
        <v>1</v>
      </c>
      <c r="E66" s="6">
        <v>1</v>
      </c>
      <c r="F66" s="6">
        <v>0</v>
      </c>
      <c r="G66" s="6">
        <f t="shared" si="0"/>
        <v>2</v>
      </c>
    </row>
    <row r="67" spans="1:7" x14ac:dyDescent="0.35">
      <c r="A67" s="2" t="s">
        <v>219</v>
      </c>
      <c r="B67" s="6">
        <v>4</v>
      </c>
      <c r="C67" s="6">
        <v>5</v>
      </c>
      <c r="D67" s="6">
        <v>8</v>
      </c>
      <c r="E67" s="6">
        <v>1</v>
      </c>
      <c r="F67" s="6">
        <v>8</v>
      </c>
      <c r="G67" s="6">
        <f t="shared" ref="G67:G111" si="1">SUM(B67:F67)</f>
        <v>26</v>
      </c>
    </row>
    <row r="68" spans="1:7" x14ac:dyDescent="0.35">
      <c r="A68" s="2" t="s">
        <v>220</v>
      </c>
      <c r="B68" s="6">
        <v>3</v>
      </c>
      <c r="C68" s="6">
        <v>3</v>
      </c>
      <c r="D68" s="6">
        <v>4</v>
      </c>
      <c r="E68" s="6">
        <v>3</v>
      </c>
      <c r="F68" s="6">
        <v>1</v>
      </c>
      <c r="G68" s="6">
        <f t="shared" si="1"/>
        <v>14</v>
      </c>
    </row>
    <row r="69" spans="1:7" x14ac:dyDescent="0.35">
      <c r="A69" s="2" t="s">
        <v>221</v>
      </c>
      <c r="B69" s="6">
        <v>20</v>
      </c>
      <c r="C69" s="6">
        <v>7</v>
      </c>
      <c r="D69" s="6">
        <v>16</v>
      </c>
      <c r="E69" s="6">
        <v>1</v>
      </c>
      <c r="F69" s="6">
        <v>8</v>
      </c>
      <c r="G69" s="6">
        <f t="shared" si="1"/>
        <v>52</v>
      </c>
    </row>
    <row r="70" spans="1:7" x14ac:dyDescent="0.35">
      <c r="A70" s="2" t="s">
        <v>222</v>
      </c>
      <c r="B70" s="6">
        <v>20</v>
      </c>
      <c r="C70" s="6">
        <v>8</v>
      </c>
      <c r="D70" s="6">
        <v>2</v>
      </c>
      <c r="E70" s="6">
        <v>3</v>
      </c>
      <c r="F70" s="6">
        <v>10</v>
      </c>
      <c r="G70" s="6">
        <f t="shared" si="1"/>
        <v>43</v>
      </c>
    </row>
    <row r="71" spans="1:7" x14ac:dyDescent="0.35">
      <c r="A71" s="2" t="s">
        <v>223</v>
      </c>
      <c r="B71" s="6">
        <v>0</v>
      </c>
      <c r="C71" s="6">
        <v>0</v>
      </c>
      <c r="D71" s="6">
        <v>2</v>
      </c>
      <c r="E71" s="6">
        <v>17</v>
      </c>
      <c r="F71" s="6">
        <v>0</v>
      </c>
      <c r="G71" s="6">
        <f t="shared" si="1"/>
        <v>19</v>
      </c>
    </row>
    <row r="72" spans="1:7" x14ac:dyDescent="0.35">
      <c r="A72" s="2" t="s">
        <v>224</v>
      </c>
      <c r="B72" s="6">
        <v>4</v>
      </c>
      <c r="C72" s="6">
        <v>2</v>
      </c>
      <c r="D72" s="6">
        <v>2</v>
      </c>
      <c r="E72" s="6">
        <v>1</v>
      </c>
      <c r="F72" s="6">
        <v>2</v>
      </c>
      <c r="G72" s="6">
        <f t="shared" si="1"/>
        <v>11</v>
      </c>
    </row>
    <row r="73" spans="1:7" x14ac:dyDescent="0.35">
      <c r="A73" s="2" t="s">
        <v>225</v>
      </c>
      <c r="B73" s="6">
        <v>12</v>
      </c>
      <c r="C73" s="6">
        <v>6</v>
      </c>
      <c r="D73" s="6">
        <v>3</v>
      </c>
      <c r="E73" s="6">
        <v>16</v>
      </c>
      <c r="F73" s="6">
        <v>10</v>
      </c>
      <c r="G73" s="6">
        <f t="shared" si="1"/>
        <v>47</v>
      </c>
    </row>
    <row r="74" spans="1:7" x14ac:dyDescent="0.35">
      <c r="A74" s="2" t="s">
        <v>226</v>
      </c>
      <c r="B74" s="6">
        <v>18</v>
      </c>
      <c r="C74" s="6" t="s">
        <v>264</v>
      </c>
      <c r="D74" s="6">
        <v>12</v>
      </c>
      <c r="E74" s="6">
        <v>17</v>
      </c>
      <c r="F74" s="6">
        <v>18</v>
      </c>
      <c r="G74" s="6">
        <f t="shared" si="1"/>
        <v>65</v>
      </c>
    </row>
    <row r="75" spans="1:7" x14ac:dyDescent="0.35">
      <c r="A75" s="2" t="s">
        <v>227</v>
      </c>
      <c r="B75" s="6">
        <v>4</v>
      </c>
      <c r="C75" s="6">
        <v>5</v>
      </c>
      <c r="D75" s="6">
        <v>1</v>
      </c>
      <c r="E75" s="6">
        <v>2</v>
      </c>
      <c r="F75" s="6" t="s">
        <v>264</v>
      </c>
      <c r="G75" s="6">
        <f t="shared" si="1"/>
        <v>12</v>
      </c>
    </row>
    <row r="76" spans="1:7" x14ac:dyDescent="0.35">
      <c r="A76" s="2" t="s">
        <v>228</v>
      </c>
      <c r="B76" s="6">
        <v>0</v>
      </c>
      <c r="C76" s="6">
        <v>0</v>
      </c>
      <c r="D76" s="6">
        <v>1</v>
      </c>
      <c r="E76" s="6">
        <v>0</v>
      </c>
      <c r="F76" s="6">
        <v>0</v>
      </c>
      <c r="G76" s="6">
        <f t="shared" si="1"/>
        <v>1</v>
      </c>
    </row>
    <row r="77" spans="1:7" x14ac:dyDescent="0.35">
      <c r="A77" s="2" t="s">
        <v>229</v>
      </c>
      <c r="B77" s="6">
        <v>20</v>
      </c>
      <c r="C77" s="6">
        <v>4</v>
      </c>
      <c r="D77" s="6">
        <v>20</v>
      </c>
      <c r="E77" s="6">
        <v>2</v>
      </c>
      <c r="F77" s="6">
        <v>18</v>
      </c>
      <c r="G77" s="6">
        <f t="shared" si="1"/>
        <v>64</v>
      </c>
    </row>
    <row r="78" spans="1:7" x14ac:dyDescent="0.35">
      <c r="A78" s="2" t="s">
        <v>230</v>
      </c>
      <c r="B78" s="6">
        <v>20</v>
      </c>
      <c r="C78" s="6">
        <v>4</v>
      </c>
      <c r="D78" s="6">
        <v>20</v>
      </c>
      <c r="E78" s="6">
        <v>15</v>
      </c>
      <c r="F78" s="6">
        <v>19</v>
      </c>
      <c r="G78" s="6">
        <f t="shared" si="1"/>
        <v>78</v>
      </c>
    </row>
    <row r="79" spans="1:7" x14ac:dyDescent="0.35">
      <c r="A79" s="2" t="s">
        <v>231</v>
      </c>
      <c r="B79" s="6">
        <v>2</v>
      </c>
      <c r="C79" s="6">
        <v>0</v>
      </c>
      <c r="D79" s="6">
        <v>2</v>
      </c>
      <c r="E79" s="6" t="s">
        <v>264</v>
      </c>
      <c r="F79" s="6">
        <v>0</v>
      </c>
      <c r="G79" s="6">
        <f t="shared" si="1"/>
        <v>4</v>
      </c>
    </row>
    <row r="80" spans="1:7" x14ac:dyDescent="0.35">
      <c r="A80" s="2" t="s">
        <v>232</v>
      </c>
      <c r="B80" s="6">
        <v>20</v>
      </c>
      <c r="C80" s="6">
        <v>8</v>
      </c>
      <c r="D80" s="6" t="s">
        <v>264</v>
      </c>
      <c r="E80" s="6">
        <v>1</v>
      </c>
      <c r="F80" s="6">
        <v>20</v>
      </c>
      <c r="G80" s="6">
        <f t="shared" si="1"/>
        <v>49</v>
      </c>
    </row>
    <row r="81" spans="1:7" x14ac:dyDescent="0.35">
      <c r="A81" s="2" t="s">
        <v>233</v>
      </c>
      <c r="B81" s="6">
        <v>20</v>
      </c>
      <c r="C81" s="6">
        <v>20</v>
      </c>
      <c r="D81" s="6">
        <v>1</v>
      </c>
      <c r="E81" s="6">
        <v>20</v>
      </c>
      <c r="F81" s="6">
        <v>18</v>
      </c>
      <c r="G81" s="6">
        <f t="shared" si="1"/>
        <v>79</v>
      </c>
    </row>
    <row r="82" spans="1:7" x14ac:dyDescent="0.35">
      <c r="A82" s="2" t="s">
        <v>234</v>
      </c>
      <c r="B82" s="6">
        <v>3</v>
      </c>
      <c r="C82" s="6">
        <v>0</v>
      </c>
      <c r="D82" s="6">
        <v>4</v>
      </c>
      <c r="E82" s="6">
        <v>5</v>
      </c>
      <c r="F82" s="6">
        <v>0</v>
      </c>
      <c r="G82" s="6">
        <f t="shared" si="1"/>
        <v>12</v>
      </c>
    </row>
    <row r="83" spans="1:7" x14ac:dyDescent="0.35">
      <c r="A83" s="2" t="s">
        <v>235</v>
      </c>
      <c r="B83" s="6">
        <v>20</v>
      </c>
      <c r="C83" s="6">
        <v>20</v>
      </c>
      <c r="D83" s="6">
        <v>13</v>
      </c>
      <c r="E83" s="6">
        <v>20</v>
      </c>
      <c r="F83" s="6">
        <v>4</v>
      </c>
      <c r="G83" s="6">
        <f t="shared" si="1"/>
        <v>77</v>
      </c>
    </row>
    <row r="84" spans="1:7" x14ac:dyDescent="0.35">
      <c r="A84" s="2" t="s">
        <v>236</v>
      </c>
      <c r="B84" s="6">
        <v>12</v>
      </c>
      <c r="C84" s="6">
        <v>18</v>
      </c>
      <c r="D84" s="6">
        <v>20</v>
      </c>
      <c r="E84" s="6">
        <v>7</v>
      </c>
      <c r="F84" s="6">
        <v>15</v>
      </c>
      <c r="G84" s="6">
        <f t="shared" si="1"/>
        <v>72</v>
      </c>
    </row>
    <row r="85" spans="1:7" x14ac:dyDescent="0.35">
      <c r="A85" s="2" t="s">
        <v>237</v>
      </c>
      <c r="B85" s="6">
        <v>20</v>
      </c>
      <c r="C85" s="6">
        <v>2</v>
      </c>
      <c r="D85" s="6">
        <v>16</v>
      </c>
      <c r="E85" s="6">
        <v>0</v>
      </c>
      <c r="F85" s="6">
        <v>16</v>
      </c>
      <c r="G85" s="6">
        <f t="shared" si="1"/>
        <v>54</v>
      </c>
    </row>
    <row r="86" spans="1:7" x14ac:dyDescent="0.35">
      <c r="A86" s="2" t="s">
        <v>238</v>
      </c>
      <c r="B86" s="6">
        <v>14</v>
      </c>
      <c r="C86" s="6">
        <v>5</v>
      </c>
      <c r="D86" s="6" t="s">
        <v>264</v>
      </c>
      <c r="E86" s="6">
        <v>8</v>
      </c>
      <c r="F86" s="6">
        <v>8</v>
      </c>
      <c r="G86" s="6">
        <f t="shared" si="1"/>
        <v>35</v>
      </c>
    </row>
    <row r="87" spans="1:7" x14ac:dyDescent="0.35">
      <c r="A87" s="2" t="s">
        <v>239</v>
      </c>
      <c r="B87" s="6">
        <v>2</v>
      </c>
      <c r="C87" s="6">
        <v>7</v>
      </c>
      <c r="D87" s="6">
        <v>15</v>
      </c>
      <c r="E87" s="6" t="s">
        <v>264</v>
      </c>
      <c r="F87" s="6">
        <v>15</v>
      </c>
      <c r="G87" s="6">
        <f t="shared" si="1"/>
        <v>39</v>
      </c>
    </row>
    <row r="88" spans="1:7" x14ac:dyDescent="0.35">
      <c r="A88" s="2" t="s">
        <v>240</v>
      </c>
      <c r="B88" s="6">
        <v>20</v>
      </c>
      <c r="C88" s="6">
        <v>5</v>
      </c>
      <c r="D88" s="6">
        <v>20</v>
      </c>
      <c r="E88" s="6">
        <v>0</v>
      </c>
      <c r="F88" s="6">
        <v>20</v>
      </c>
      <c r="G88" s="6">
        <f t="shared" si="1"/>
        <v>65</v>
      </c>
    </row>
    <row r="89" spans="1:7" x14ac:dyDescent="0.35">
      <c r="A89" s="2" t="s">
        <v>241</v>
      </c>
      <c r="B89" s="6">
        <v>1</v>
      </c>
      <c r="C89" s="6">
        <v>2</v>
      </c>
      <c r="D89" s="6">
        <v>3</v>
      </c>
      <c r="E89" s="6">
        <v>1</v>
      </c>
      <c r="F89" s="6">
        <v>1</v>
      </c>
      <c r="G89" s="6">
        <f t="shared" si="1"/>
        <v>8</v>
      </c>
    </row>
    <row r="90" spans="1:7" x14ac:dyDescent="0.35">
      <c r="A90" s="2" t="s">
        <v>242</v>
      </c>
      <c r="B90" s="6">
        <v>0</v>
      </c>
      <c r="C90" s="6">
        <v>5</v>
      </c>
      <c r="D90" s="6">
        <v>2</v>
      </c>
      <c r="E90" s="6">
        <v>0</v>
      </c>
      <c r="F90" s="6">
        <v>0</v>
      </c>
      <c r="G90" s="6">
        <f t="shared" si="1"/>
        <v>7</v>
      </c>
    </row>
    <row r="91" spans="1:7" x14ac:dyDescent="0.35">
      <c r="A91" s="2" t="s">
        <v>243</v>
      </c>
      <c r="B91" s="6">
        <v>2</v>
      </c>
      <c r="C91" s="6">
        <v>0</v>
      </c>
      <c r="D91" s="6">
        <v>3</v>
      </c>
      <c r="E91" s="6">
        <v>0</v>
      </c>
      <c r="F91" s="6">
        <v>1</v>
      </c>
      <c r="G91" s="6">
        <f t="shared" si="1"/>
        <v>6</v>
      </c>
    </row>
    <row r="92" spans="1:7" x14ac:dyDescent="0.35">
      <c r="A92" s="2" t="s">
        <v>244</v>
      </c>
      <c r="B92" s="6">
        <v>0</v>
      </c>
      <c r="C92" s="6">
        <v>2</v>
      </c>
      <c r="D92" s="6">
        <v>3</v>
      </c>
      <c r="E92" s="6">
        <v>0</v>
      </c>
      <c r="F92" s="6">
        <v>0</v>
      </c>
      <c r="G92" s="6">
        <f t="shared" si="1"/>
        <v>5</v>
      </c>
    </row>
    <row r="93" spans="1:7" x14ac:dyDescent="0.35">
      <c r="A93" s="2" t="s">
        <v>245</v>
      </c>
      <c r="B93" s="6">
        <v>3</v>
      </c>
      <c r="C93" s="6">
        <v>0</v>
      </c>
      <c r="D93" s="6">
        <v>2</v>
      </c>
      <c r="E93" s="6">
        <v>0</v>
      </c>
      <c r="F93" s="6">
        <v>1</v>
      </c>
      <c r="G93" s="6">
        <f t="shared" si="1"/>
        <v>6</v>
      </c>
    </row>
    <row r="94" spans="1:7" x14ac:dyDescent="0.35">
      <c r="A94" s="2" t="s">
        <v>246</v>
      </c>
      <c r="B94" s="6">
        <v>2</v>
      </c>
      <c r="C94" s="6" t="s">
        <v>264</v>
      </c>
      <c r="D94" s="6">
        <v>2</v>
      </c>
      <c r="E94" s="6">
        <v>1</v>
      </c>
      <c r="F94" s="6">
        <v>10</v>
      </c>
      <c r="G94" s="6">
        <f t="shared" si="1"/>
        <v>15</v>
      </c>
    </row>
    <row r="95" spans="1:7" x14ac:dyDescent="0.35">
      <c r="A95" s="2" t="s">
        <v>247</v>
      </c>
      <c r="B95" s="6">
        <v>2</v>
      </c>
      <c r="C95" s="6">
        <v>5</v>
      </c>
      <c r="D95" s="6">
        <v>3</v>
      </c>
      <c r="E95" s="6">
        <v>9</v>
      </c>
      <c r="F95" s="6">
        <v>0</v>
      </c>
      <c r="G95" s="6">
        <f t="shared" si="1"/>
        <v>19</v>
      </c>
    </row>
    <row r="96" spans="1:7" x14ac:dyDescent="0.35">
      <c r="A96" s="2" t="s">
        <v>248</v>
      </c>
      <c r="B96" s="6">
        <v>4</v>
      </c>
      <c r="C96" s="6">
        <v>2</v>
      </c>
      <c r="D96" s="6">
        <v>3</v>
      </c>
      <c r="E96" s="6">
        <v>1</v>
      </c>
      <c r="F96" s="6">
        <v>0</v>
      </c>
      <c r="G96" s="6">
        <f t="shared" si="1"/>
        <v>10</v>
      </c>
    </row>
    <row r="97" spans="1:7" x14ac:dyDescent="0.35">
      <c r="A97" s="2" t="s">
        <v>249</v>
      </c>
      <c r="B97" s="6">
        <v>4</v>
      </c>
      <c r="C97" s="6">
        <v>8</v>
      </c>
      <c r="D97" s="6">
        <v>1</v>
      </c>
      <c r="E97" s="6">
        <v>7</v>
      </c>
      <c r="F97" s="6">
        <v>5</v>
      </c>
      <c r="G97" s="6">
        <f t="shared" si="1"/>
        <v>25</v>
      </c>
    </row>
    <row r="98" spans="1:7" x14ac:dyDescent="0.35">
      <c r="A98" s="2" t="s">
        <v>250</v>
      </c>
      <c r="B98" s="6">
        <v>2</v>
      </c>
      <c r="C98" s="6">
        <v>7</v>
      </c>
      <c r="D98" s="6">
        <v>13</v>
      </c>
      <c r="E98" s="6">
        <v>1</v>
      </c>
      <c r="F98" s="6">
        <v>0</v>
      </c>
      <c r="G98" s="6">
        <f t="shared" si="1"/>
        <v>23</v>
      </c>
    </row>
    <row r="99" spans="1:7" x14ac:dyDescent="0.35">
      <c r="A99" s="2" t="s">
        <v>251</v>
      </c>
      <c r="B99" s="6">
        <v>18</v>
      </c>
      <c r="C99" s="6">
        <v>10</v>
      </c>
      <c r="D99" s="6">
        <v>1</v>
      </c>
      <c r="E99" s="6">
        <v>1</v>
      </c>
      <c r="F99" s="6">
        <v>1</v>
      </c>
      <c r="G99" s="6">
        <f t="shared" si="1"/>
        <v>31</v>
      </c>
    </row>
    <row r="100" spans="1:7" x14ac:dyDescent="0.35">
      <c r="A100" s="2" t="s">
        <v>252</v>
      </c>
      <c r="B100" s="6">
        <v>0</v>
      </c>
      <c r="C100" s="6">
        <v>2</v>
      </c>
      <c r="D100" s="6">
        <v>1</v>
      </c>
      <c r="E100" s="6">
        <v>0</v>
      </c>
      <c r="F100" s="6">
        <v>0</v>
      </c>
      <c r="G100" s="6">
        <f t="shared" si="1"/>
        <v>3</v>
      </c>
    </row>
    <row r="101" spans="1:7" x14ac:dyDescent="0.35">
      <c r="A101" s="2" t="s">
        <v>253</v>
      </c>
      <c r="B101" s="6">
        <v>1</v>
      </c>
      <c r="C101" s="6">
        <v>1</v>
      </c>
      <c r="D101" s="6">
        <v>2</v>
      </c>
      <c r="E101" s="6" t="s">
        <v>264</v>
      </c>
      <c r="F101" s="6">
        <v>0</v>
      </c>
      <c r="G101" s="6">
        <f t="shared" si="1"/>
        <v>4</v>
      </c>
    </row>
    <row r="102" spans="1:7" x14ac:dyDescent="0.35">
      <c r="A102" s="2" t="s">
        <v>254</v>
      </c>
      <c r="B102" s="6">
        <v>20</v>
      </c>
      <c r="C102" s="6">
        <v>10</v>
      </c>
      <c r="D102" s="6">
        <v>2</v>
      </c>
      <c r="E102" s="6">
        <v>3</v>
      </c>
      <c r="F102" s="6">
        <v>1</v>
      </c>
      <c r="G102" s="6">
        <f t="shared" si="1"/>
        <v>36</v>
      </c>
    </row>
    <row r="103" spans="1:7" x14ac:dyDescent="0.35">
      <c r="A103" s="2" t="s">
        <v>255</v>
      </c>
      <c r="B103" s="6">
        <v>2</v>
      </c>
      <c r="C103" s="6" t="s">
        <v>264</v>
      </c>
      <c r="D103" s="6" t="s">
        <v>264</v>
      </c>
      <c r="E103" s="6" t="s">
        <v>264</v>
      </c>
      <c r="F103" s="6" t="s">
        <v>264</v>
      </c>
      <c r="G103" s="6">
        <f t="shared" si="1"/>
        <v>2</v>
      </c>
    </row>
    <row r="104" spans="1:7" x14ac:dyDescent="0.35">
      <c r="A104" s="2" t="s">
        <v>256</v>
      </c>
      <c r="B104" s="6">
        <v>8</v>
      </c>
      <c r="C104" s="6">
        <v>3</v>
      </c>
      <c r="D104" s="6">
        <v>1</v>
      </c>
      <c r="E104" s="6">
        <v>2</v>
      </c>
      <c r="F104" s="6">
        <v>2</v>
      </c>
      <c r="G104" s="6">
        <f t="shared" si="1"/>
        <v>16</v>
      </c>
    </row>
    <row r="105" spans="1:7" x14ac:dyDescent="0.35">
      <c r="A105" s="2" t="s">
        <v>257</v>
      </c>
      <c r="B105" s="6">
        <v>20</v>
      </c>
      <c r="C105" s="6">
        <v>3</v>
      </c>
      <c r="D105" s="6" t="s">
        <v>264</v>
      </c>
      <c r="E105" s="6">
        <v>2</v>
      </c>
      <c r="F105" s="6">
        <v>20</v>
      </c>
      <c r="G105" s="6">
        <f t="shared" si="1"/>
        <v>45</v>
      </c>
    </row>
    <row r="106" spans="1:7" x14ac:dyDescent="0.35">
      <c r="A106" s="2" t="s">
        <v>258</v>
      </c>
      <c r="B106" s="6">
        <v>18</v>
      </c>
      <c r="C106" s="6">
        <v>3</v>
      </c>
      <c r="D106" s="6">
        <v>5</v>
      </c>
      <c r="E106" s="6">
        <v>20</v>
      </c>
      <c r="F106" s="6">
        <v>4</v>
      </c>
      <c r="G106" s="6">
        <f t="shared" si="1"/>
        <v>50</v>
      </c>
    </row>
    <row r="107" spans="1:7" x14ac:dyDescent="0.35">
      <c r="A107" s="2" t="s">
        <v>259</v>
      </c>
      <c r="B107" s="6">
        <v>2</v>
      </c>
      <c r="C107" s="6">
        <v>0</v>
      </c>
      <c r="D107" s="6">
        <v>4</v>
      </c>
      <c r="E107" s="6">
        <v>0</v>
      </c>
      <c r="F107" s="6">
        <v>0</v>
      </c>
      <c r="G107" s="6">
        <f t="shared" si="1"/>
        <v>6</v>
      </c>
    </row>
    <row r="108" spans="1:7" x14ac:dyDescent="0.35">
      <c r="A108" s="2" t="s">
        <v>260</v>
      </c>
      <c r="B108" s="6">
        <v>2</v>
      </c>
      <c r="C108" s="6">
        <v>5</v>
      </c>
      <c r="D108" s="6">
        <v>2</v>
      </c>
      <c r="E108" s="6">
        <v>1</v>
      </c>
      <c r="F108" s="6">
        <v>1</v>
      </c>
      <c r="G108" s="6">
        <f t="shared" si="1"/>
        <v>11</v>
      </c>
    </row>
    <row r="109" spans="1:7" x14ac:dyDescent="0.35">
      <c r="A109" s="2" t="s">
        <v>261</v>
      </c>
      <c r="B109" s="6">
        <v>20</v>
      </c>
      <c r="C109" s="6">
        <v>18</v>
      </c>
      <c r="D109" s="6">
        <v>20</v>
      </c>
      <c r="E109" s="6">
        <v>3</v>
      </c>
      <c r="F109" s="6">
        <v>17</v>
      </c>
      <c r="G109" s="6">
        <f t="shared" si="1"/>
        <v>78</v>
      </c>
    </row>
    <row r="110" spans="1:7" x14ac:dyDescent="0.35">
      <c r="A110" s="2" t="s">
        <v>262</v>
      </c>
      <c r="B110" s="6">
        <v>2</v>
      </c>
      <c r="C110" s="6">
        <v>3</v>
      </c>
      <c r="D110" s="6">
        <v>2</v>
      </c>
      <c r="E110" s="6">
        <v>0</v>
      </c>
      <c r="F110" s="6">
        <v>1</v>
      </c>
      <c r="G110" s="6">
        <f t="shared" si="1"/>
        <v>8</v>
      </c>
    </row>
    <row r="111" spans="1:7" x14ac:dyDescent="0.35">
      <c r="A111" s="2" t="s">
        <v>263</v>
      </c>
      <c r="B111" s="6">
        <v>0</v>
      </c>
      <c r="C111" s="6">
        <v>2</v>
      </c>
      <c r="D111" s="6">
        <v>0</v>
      </c>
      <c r="E111" s="6">
        <v>1</v>
      </c>
      <c r="F111" s="6">
        <v>2</v>
      </c>
      <c r="G111" s="6">
        <f t="shared" si="1"/>
        <v>5</v>
      </c>
    </row>
  </sheetData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Egyéni eredmény</vt:lpstr>
      <vt:lpstr>Csapat eredmény</vt:lpstr>
      <vt:lpstr>Eredmény név szerint</vt:lpstr>
      <vt:lpstr>Eredmény kód szerint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halasz</dc:creator>
  <cp:lastModifiedBy>lazi</cp:lastModifiedBy>
  <cp:lastPrinted>2017-04-28T05:16:26Z</cp:lastPrinted>
  <dcterms:created xsi:type="dcterms:W3CDTF">2017-04-24T12:58:21Z</dcterms:created>
  <dcterms:modified xsi:type="dcterms:W3CDTF">2017-05-01T13:46:58Z</dcterms:modified>
</cp:coreProperties>
</file>